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firstSheet="12" activeTab="13"/>
  </bookViews>
  <sheets>
    <sheet name="ไตรมาส 1  ปี 61 คลัง" sheetId="1" r:id="rId1"/>
    <sheet name="ไตรมาส 2  ปี 61 คลัง " sheetId="2" r:id="rId2"/>
    <sheet name="สรุปแผนรวม  ไตรมาส 2  ปี 62" sheetId="3" r:id="rId3"/>
    <sheet name="ไตรมาส 1  ปี 62 คลัง " sheetId="4" r:id="rId4"/>
    <sheet name="ไตรมาส 2  ปี 62 คลัง " sheetId="5" r:id="rId5"/>
    <sheet name="ไตรมาส 3 ปี 62 คลัง " sheetId="6" r:id="rId6"/>
    <sheet name="ไตรมาส 4  ปี 62 คลัง " sheetId="7" r:id="rId7"/>
    <sheet name="ไตรมาส 4 ปี 61 คลัง  " sheetId="8" r:id="rId8"/>
    <sheet name="ไตรมาส 4  ปี 60 คลัง " sheetId="9" r:id="rId9"/>
    <sheet name="ไตรมาส 3  ปี 60 คลัง " sheetId="10" r:id="rId10"/>
    <sheet name="แผน 4 หมวด ไตรมาส1ปี 62" sheetId="11" r:id="rId11"/>
    <sheet name="แผน 4 หมวด ไตรมาส  2 ปี 61" sheetId="12" r:id="rId12"/>
    <sheet name="สรุปแผนรวม  ไตรมาส2 ปี 61" sheetId="13" r:id="rId13"/>
    <sheet name="แผน 4 หมวด ไตรมาส 2 ปี 62 " sheetId="14" r:id="rId14"/>
    <sheet name="สรุปแผนรวม  ไตรมาส 1  ปี 62" sheetId="15" r:id="rId15"/>
    <sheet name="สรุปแผนรวม  ไตรมาส3 ปี 61" sheetId="16" r:id="rId16"/>
    <sheet name="สรุปแผนรวม  ไตรมาส 4  ปี 61" sheetId="17" r:id="rId17"/>
    <sheet name="แผน 4 หมวด ไตรมาส 3 ปี 61 " sheetId="18" r:id="rId18"/>
    <sheet name="แผน 4 หมวด ไตรมาส 4 ปี 61 )" sheetId="19" r:id="rId19"/>
    <sheet name="สรุปแผนรวม  ไตรมาส 2  ปี 62 " sheetId="20" r:id="rId20"/>
  </sheets>
  <definedNames/>
  <calcPr fullCalcOnLoad="1"/>
</workbook>
</file>

<file path=xl/sharedStrings.xml><?xml version="1.0" encoding="utf-8"?>
<sst xmlns="http://schemas.openxmlformats.org/spreadsheetml/2006/main" count="1723" uniqueCount="196">
  <si>
    <t>เทศบาลตำบลสันป่าตอง</t>
  </si>
  <si>
    <t>แผนการใช้จ่ายเงินรวม</t>
  </si>
  <si>
    <t>ลำดับที่</t>
  </si>
  <si>
    <t>รายการ</t>
  </si>
  <si>
    <t>งบประมาณ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</si>
  <si>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</si>
  <si>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</si>
  <si>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</si>
  <si>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</si>
  <si>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</si>
  <si>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</si>
  <si>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</si>
  <si>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</si>
  <si>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-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</si>
  <si>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</si>
  <si>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</si>
  <si>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</si>
  <si>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</si>
  <si>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</si>
  <si>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ที่</t>
  </si>
  <si>
    <t xml:space="preserve"> - เงินเดือนพนักงาน </t>
  </si>
  <si>
    <t xml:space="preserve"> - ค่าจ้างลูกจ้างประจำ</t>
  </si>
  <si>
    <t>หมวดค่าตอบแทนใช้สอยและวัสดุ</t>
  </si>
  <si>
    <t xml:space="preserve"> - เงินช่วยเหลือการศึกษาบุตร</t>
  </si>
  <si>
    <t xml:space="preserve"> -</t>
  </si>
  <si>
    <t xml:space="preserve"> - ค่าตอบแทนการปฏิบัติงานนอกเวลา</t>
  </si>
  <si>
    <t xml:space="preserve"> 1. รายจ่ายเพื่อให้ได้มาซึ่งบริการ</t>
  </si>
  <si>
    <t xml:space="preserve"> - 2 -</t>
  </si>
  <si>
    <t xml:space="preserve"> 2. รายจ่ายเพื่อบำรุงรักษาและซ่อมแซมทรัพย์สิน</t>
  </si>
  <si>
    <t xml:space="preserve">      - ค่าบำรงรักษาหรือซ่อมแซมทรัพย์สิน</t>
  </si>
  <si>
    <t xml:space="preserve"> 3. รายจ่ายที่เกี่ยวเนื่องกับการปฏิบัติราชการฯ</t>
  </si>
  <si>
    <t xml:space="preserve">     - ค่าใช้จ่ายในการเดินทางไปราชการ</t>
  </si>
  <si>
    <t>รวมงบประมาณรายจ่ายไตรมาสที่ 1</t>
  </si>
  <si>
    <t>สาธารณสุข</t>
  </si>
  <si>
    <t>ขยะ</t>
  </si>
  <si>
    <t>ไฟฟ้า</t>
  </si>
  <si>
    <t>คลัง</t>
  </si>
  <si>
    <t>ศึกษา</t>
  </si>
  <si>
    <t>ช่าง</t>
  </si>
  <si>
    <t>สวน</t>
  </si>
  <si>
    <t>โรงฆ่าสัตว์</t>
  </si>
  <si>
    <t xml:space="preserve"> </t>
  </si>
  <si>
    <t>พัฒนาชุมชน</t>
  </si>
  <si>
    <t>รวมค่าตอบแทน</t>
  </si>
  <si>
    <t>รวมค่าใช้สอย</t>
  </si>
  <si>
    <t xml:space="preserve"> รวมทั้งสิ้น</t>
  </si>
  <si>
    <t>เงินเดือน (ฝ่ายการเมือง)</t>
  </si>
  <si>
    <t>ยอดยกไป</t>
  </si>
  <si>
    <t xml:space="preserve"> - 3 - </t>
  </si>
  <si>
    <t xml:space="preserve"> - ค่าจ้างพนักงานจ้าง</t>
  </si>
  <si>
    <t xml:space="preserve"> - เงินเพิ่มต่าง ๆ พนักงานจ้าง</t>
  </si>
  <si>
    <t>ค่าตอบแทนประจำตำแหน่ง</t>
  </si>
  <si>
    <t>ค่าตอบแทนพิเศษ</t>
  </si>
  <si>
    <t>เลขา , ที่ปรึกษา</t>
  </si>
  <si>
    <t>ประธานสภา , สมาชิกสภา</t>
  </si>
  <si>
    <t>ป้องกันฯ</t>
  </si>
  <si>
    <t xml:space="preserve">  รวม</t>
  </si>
  <si>
    <t>ยอดยกมา</t>
  </si>
  <si>
    <t xml:space="preserve"> - 2 - </t>
  </si>
  <si>
    <t xml:space="preserve"> - 4 - </t>
  </si>
  <si>
    <t>เงินเดือน   (ฝ่ายประจำ)</t>
  </si>
  <si>
    <t xml:space="preserve">เงินเดือน  (ฝ่ายการเมือง)  </t>
  </si>
  <si>
    <r>
      <t>ค่าที่ดินและสิ่งก่อสร้าง</t>
    </r>
    <r>
      <rPr>
        <sz val="14"/>
        <rFont val="Angsana New"/>
        <family val="1"/>
      </rPr>
      <t xml:space="preserve">      พื้นฐาน</t>
    </r>
  </si>
  <si>
    <t>เงินเดือน  (ฝ่ายประจำ)</t>
  </si>
  <si>
    <t>รายจ่ายงบกลาง</t>
  </si>
  <si>
    <t xml:space="preserve">              (นางศิริกานต์   อุนจะนำ)</t>
  </si>
  <si>
    <t>หมายเหตุ (4)</t>
  </si>
  <si>
    <t>(ลงชื่อ).............................................ผู้รายงาน</t>
  </si>
  <si>
    <t>แผนการใช้จ่ายเงินบริหารงานคลัง</t>
  </si>
  <si>
    <t xml:space="preserve">งบบุคลากร  </t>
  </si>
  <si>
    <t xml:space="preserve">   เงินเดือน   (ฝ่ายประจำ)</t>
  </si>
  <si>
    <t>รวมงบบุคลากร</t>
  </si>
  <si>
    <t xml:space="preserve">  งบดำเนินการ</t>
  </si>
  <si>
    <t xml:space="preserve">  - โครงการปรับขยายเวลาการให้บริการประชาชน</t>
  </si>
  <si>
    <t xml:space="preserve"> -  ค่าเช่าบ้าน</t>
  </si>
  <si>
    <r>
      <t>เงินเพิ่ม (พนักงาน)</t>
    </r>
    <r>
      <rPr>
        <sz val="16"/>
        <color indexed="8"/>
        <rFont val="Angsana New"/>
        <family val="1"/>
      </rPr>
      <t xml:space="preserve">   บริหาร </t>
    </r>
  </si>
  <si>
    <r>
      <t xml:space="preserve"> เงินเพิ่ม(ประจำ</t>
    </r>
    <r>
      <rPr>
        <sz val="16"/>
        <color indexed="8"/>
        <rFont val="Angsana New"/>
        <family val="1"/>
      </rPr>
      <t>)           ขยะ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</si>
  <si>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</si>
  <si>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</si>
  <si>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</si>
  <si>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</si>
  <si>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</si>
  <si>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</si>
  <si>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 xml:space="preserve"> - ค่าวัสดุยานพาหนะและขนส่ง</t>
  </si>
  <si>
    <t xml:space="preserve"> - เงินเพิ่มต่าง ๆของพนักงานเทศบาล</t>
  </si>
  <si>
    <t xml:space="preserve"> - เงินเพิ่มต่าง ๆ พนักงาน</t>
  </si>
  <si>
    <t xml:space="preserve"> -  เงินเพิ่มต่าง ๆ ลูกจ้างประจำ</t>
  </si>
  <si>
    <t xml:space="preserve"> - เงินเดือนพนักงาน</t>
  </si>
  <si>
    <t xml:space="preserve"> -  ค่าจ้างประจำ</t>
  </si>
  <si>
    <t>สิงหาคม</t>
  </si>
  <si>
    <t>กันยายน</t>
  </si>
  <si>
    <t xml:space="preserve">     - ค่าจ้างเหมาบริการ</t>
  </si>
  <si>
    <t xml:space="preserve">  -  ค่าวัสดุสำนักงาน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</si>
  <si>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</si>
  <si>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</si>
  <si>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ค่าวัสดุไฟฟ้าและวิทยุ</t>
  </si>
  <si>
    <t>งานกีฬา</t>
  </si>
  <si>
    <t>งานศาสนา</t>
  </si>
  <si>
    <t>ระดับก่อนวัยเรียน</t>
  </si>
  <si>
    <t xml:space="preserve">                                                                                                                                                         </t>
  </si>
  <si>
    <t>ประจำตำแหน่ง (บริหาร)</t>
  </si>
  <si>
    <t>ประจำตำแหน่ง (คลัง)</t>
  </si>
  <si>
    <t>ประจำตำแหน่ง (สาธารณสุข)</t>
  </si>
  <si>
    <t>ประจำตำแหน่ง (ช่าง)</t>
  </si>
  <si>
    <r>
      <t xml:space="preserve">งบกลาง </t>
    </r>
    <r>
      <rPr>
        <sz val="14"/>
        <rFont val="Angsana New"/>
        <family val="1"/>
      </rPr>
      <t xml:space="preserve">                              บริหาร</t>
    </r>
  </si>
  <si>
    <t xml:space="preserve"> - 5 - </t>
  </si>
  <si>
    <t>รวมไตรมาส 1</t>
  </si>
  <si>
    <r>
      <t xml:space="preserve"> </t>
    </r>
    <r>
      <rPr>
        <b/>
        <sz val="16"/>
        <rFont val="Angsana New"/>
        <family val="1"/>
      </rPr>
      <t>- เงินเดือนพนักงาน</t>
    </r>
    <r>
      <rPr>
        <sz val="16"/>
        <rFont val="Angsana New"/>
        <family val="1"/>
      </rPr>
      <t xml:space="preserve">    บริหาร</t>
    </r>
  </si>
  <si>
    <t xml:space="preserve">                                  ป้องกัน</t>
  </si>
  <si>
    <r>
      <t xml:space="preserve"> </t>
    </r>
    <r>
      <rPr>
        <b/>
        <sz val="16"/>
        <color indexed="8"/>
        <rFont val="Angsana New"/>
        <family val="1"/>
      </rPr>
      <t xml:space="preserve"> ค่าจ้างประจำ </t>
    </r>
    <r>
      <rPr>
        <sz val="16"/>
        <color indexed="8"/>
        <rFont val="Angsana New"/>
        <family val="1"/>
      </rPr>
      <t xml:space="preserve">           บริหาร</t>
    </r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</si>
  <si>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</si>
  <si>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ค่าตอบแทน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</si>
  <si>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ค่าใช้สอย </t>
    </r>
    <r>
      <rPr>
        <sz val="16"/>
        <color indexed="8"/>
        <rFont val="Angsana New"/>
        <family val="1"/>
      </rPr>
      <t xml:space="preserve">                   บริหาร</t>
    </r>
  </si>
  <si>
    <r>
      <t xml:space="preserve"> ค่าวัสดุ </t>
    </r>
    <r>
      <rPr>
        <sz val="16"/>
        <color indexed="8"/>
        <rFont val="Angsana New"/>
        <family val="1"/>
      </rPr>
      <t xml:space="preserve">                    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</si>
  <si>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ค่าสาธารณูปโภค </t>
    </r>
    <r>
      <rPr>
        <sz val="16"/>
        <color indexed="8"/>
        <rFont val="Angsana New"/>
        <family val="1"/>
      </rPr>
      <t xml:space="preserve">       บริหาร</t>
    </r>
  </si>
  <si>
    <r>
      <t xml:space="preserve"> เงินอุดหนุน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</si>
  <si>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สวน</t>
    </r>
  </si>
  <si>
    <t>ครุภัณฑ์</t>
  </si>
  <si>
    <t>ครุภัณฑ์คอมพิวเตอร์</t>
  </si>
  <si>
    <t xml:space="preserve"> - เงินประจำตำแหน่ง</t>
  </si>
  <si>
    <t>กรกฎาคม</t>
  </si>
  <si>
    <t xml:space="preserve"> - ค่าวัสดุเชื้อเพลิงและหล่อลื่น</t>
  </si>
  <si>
    <t>รวมงบประมาณรายจ่ายไตรมาสที่ 3</t>
  </si>
  <si>
    <t>รวมงบประมาณรายจ่ายไตรมาสที่ 2</t>
  </si>
  <si>
    <t>งบประมาณรายจ่ายประจำปีงบประมาณ  พ.ศ. 2560</t>
  </si>
  <si>
    <t>ไตรมาสที่  3  ตั้งแต่เดือน  เมษายน   2560   ถึงเดือนมิถุนายน   2560</t>
  </si>
  <si>
    <t>ไตรมาสที่  4  ตั้งแต่เดือน  กรกฎาคม  2560   ถึงเดือนกันยายน   2560</t>
  </si>
  <si>
    <t>รวมงบประมาณรายจ่ายไตรมาสที่   4</t>
  </si>
  <si>
    <t>ประจำตำแหน่ง (ศึกษา)</t>
  </si>
  <si>
    <t>สร้างความเข้มแข็ง</t>
  </si>
  <si>
    <t>สนับสนุนความเข้มแข็งของชุมชน</t>
  </si>
  <si>
    <t>ค่าบำรุงรักษาและปรับปรุงครุภัณฑ์</t>
  </si>
  <si>
    <t xml:space="preserve"> -  ค่าจ้างพนักงานจ้างทั่วไป</t>
  </si>
  <si>
    <t xml:space="preserve"> -  เงินเพิ่มต่าง ๆ พนักงานจ้างฯ</t>
  </si>
  <si>
    <t>พื้นฐาน</t>
  </si>
  <si>
    <t>ตำแหน่ง เจ้าพนักงานการเงินและบัญชีชำนาญงาน</t>
  </si>
  <si>
    <t xml:space="preserve">                                          (นางพวงทอง   เครือยศา)</t>
  </si>
  <si>
    <t xml:space="preserve">                      (ลงชื่อ)............................................ผู้ตรวจสอบ</t>
  </si>
  <si>
    <t xml:space="preserve">          ตำแหน่ง     หัวหน้าฝ่ายพัฒนารายได้  รักษาราชการแทน</t>
  </si>
  <si>
    <t xml:space="preserve">                ผู้อำนวยการกองคลัง</t>
  </si>
  <si>
    <t>ไตรมาสที่  1  ตั้งแต่เดือนตุลาคม   2560  ถึงเดือนธันวาคม  2560</t>
  </si>
  <si>
    <t>งบประมาณรายจ่ายประจำปีงบประมาณ  พ.ศ. 2561</t>
  </si>
  <si>
    <t>ครุภัณฑ์สำนักงาน</t>
  </si>
  <si>
    <t>ไตรมาสที่  2  ตั้งแต่เดือนมกราคม   2561  ถึงเดือนมีนาคม  2561</t>
  </si>
  <si>
    <t>ไตรมาสที่  4  ตั้งแต่เดือนกรกฎาคม   2561  ถึงเดือนกันยายน  2561</t>
  </si>
  <si>
    <t>กรกฏาคม</t>
  </si>
  <si>
    <t>รวมงบประมาณรายจ่ายไตรมาสที่ 4</t>
  </si>
  <si>
    <t>งบประมาณรายจ่าย   ประจำปีงบประมาณ    พ.ศ.  2561</t>
  </si>
  <si>
    <t>งบประมาณรายจ่ายประจำปี  พ.ศ.   2561</t>
  </si>
  <si>
    <r>
      <t xml:space="preserve">  </t>
    </r>
    <r>
      <rPr>
        <b/>
        <sz val="14"/>
        <color indexed="8"/>
        <rFont val="Angsana New"/>
        <family val="1"/>
      </rPr>
      <t>ค่าตอบแทนพนักงานจ้าง</t>
    </r>
    <r>
      <rPr>
        <sz val="14"/>
        <color indexed="8"/>
        <rFont val="Angsana New"/>
        <family val="1"/>
      </rPr>
      <t xml:space="preserve"> บริหาร</t>
    </r>
  </si>
  <si>
    <t>รักษาความสงบ</t>
  </si>
  <si>
    <t xml:space="preserve">                          ป้องกันภัยฯ</t>
  </si>
  <si>
    <t>ค่าบำรุงรักษาและปรับปรุงครุภัณฑ์  ขยะ</t>
  </si>
  <si>
    <t xml:space="preserve">บริหาร </t>
  </si>
  <si>
    <t>รวมไตรมาส 2</t>
  </si>
  <si>
    <t>ไตรมาสที่   2  ตั้งแต่เดือน   มกราคม   2561   ถึงเดือน  มีนาคม  2561</t>
  </si>
  <si>
    <t>รวมไตรมาส  2</t>
  </si>
  <si>
    <t>.....................................................................................................................................................................................................</t>
  </si>
  <si>
    <t>รวมไตรมาส  3</t>
  </si>
  <si>
    <t>ไตรมาสที่  3  ตั้งแต่เดือน  เมษายน  2561   เดือน มิถุนายน   2561</t>
  </si>
  <si>
    <t>รวมไตรมาส 3</t>
  </si>
  <si>
    <t>ไตรมาสที่  4  ตั้งแต่เดือน  กรกฎาคม  2561   เดือน  กันยายน   2561</t>
  </si>
  <si>
    <t>รวมไตรมาส 4</t>
  </si>
  <si>
    <t>ไตรมาสที่   3  ตั้งแต่เดือน   เมษายน   2561   ถึงเดือน  มิถุนายน  2561</t>
  </si>
  <si>
    <t xml:space="preserve">                        -</t>
  </si>
  <si>
    <t xml:space="preserve">                       -</t>
  </si>
  <si>
    <t xml:space="preserve">                    -</t>
  </si>
  <si>
    <t xml:space="preserve">                      -</t>
  </si>
  <si>
    <t xml:space="preserve">                         -</t>
  </si>
  <si>
    <t xml:space="preserve">              -</t>
  </si>
  <si>
    <t xml:space="preserve">                      -    </t>
  </si>
  <si>
    <t xml:space="preserve">                     -    </t>
  </si>
  <si>
    <t xml:space="preserve">           -</t>
  </si>
  <si>
    <t xml:space="preserve">          -</t>
  </si>
  <si>
    <t xml:space="preserve">                     -</t>
  </si>
  <si>
    <t>ไตรมาสที่   4  ตั้งแต่เดือน   กรกฎาคม   2561   ถึงเดือน กันยายน   2561</t>
  </si>
  <si>
    <t>รวมไตรมาส  4</t>
  </si>
  <si>
    <t>งบประมาณรายจ่ายประจำปีงบประมาณ  พ.ศ. 2562</t>
  </si>
  <si>
    <t>ไตรมาสที่  1  ตั้งแต่เดือน  ตุลาคม   2561  ถึงเดือน ธันวาคม  2561</t>
  </si>
  <si>
    <t xml:space="preserve"> - ค่าตอบแทนกผู้ปฏิบัติราชการอันเป็นประโยชน์ฯ</t>
  </si>
  <si>
    <t xml:space="preserve"> - ค่าวัสดุโฆษณาและเผยแพร่</t>
  </si>
  <si>
    <t>ไตรมาสที่  1  ตั้งแต่เดือน  ตุลาคม  2561   เดือน ธันวาคม   2561</t>
  </si>
  <si>
    <t>ไตรมาสที่  2  ตั้งแต่เดือน  มกราคม  2562   ถึงเดือน  มีนาคม  2562</t>
  </si>
  <si>
    <t>ไตรมาสที่  3  ตั้งแต่เดือน  เมษายน   2562   ถึงเดือน  มิถุนายน  2562</t>
  </si>
  <si>
    <t>รวมงบประมาณรายจ่ายไตรมาสที่  3</t>
  </si>
  <si>
    <t>รวมงบประมาณรายจ่ายไตรมาสที่  4</t>
  </si>
  <si>
    <t>ไตรมาสที่   4   ตั้งแต่เดือน กรกฎาคม   2562   ถึงเดือน  กันยาย  2562</t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</si>
  <si>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พื้นฐาน</t>
    </r>
  </si>
  <si>
    <t>งบประมาณรายจ่าย   ประจำปีงบประมาณ    พ.ศ.  2562</t>
  </si>
  <si>
    <t>ไตรมาสที่   1   ตั้งแต่เดือน    ตุลาคม   2561    ถึงเดือน    ธันวาคม   2561</t>
  </si>
  <si>
    <t>รวมไตรมาส  1</t>
  </si>
  <si>
    <t>ไตรมาสที่   2   ตั้งแต่เดือน    มกราคม   2562    ถึงเดือน   มีนาคม   2562</t>
  </si>
  <si>
    <t>ไตรมาสที่   2   ตั้งแต่เดือน  มกราคม  2562   เดือน มีนาคม   2562</t>
  </si>
  <si>
    <t>งบประมาณรายจ่ายประจำปี  พ.ศ.   2562</t>
  </si>
  <si>
    <t>ไตรมาสที่    2    ตั้งแต่เดือน    มกราคม    2562     ถึงเดือน    มีนาคม   2562</t>
  </si>
  <si>
    <t>ไตรมาสที่  2  ตั้งแต่เดือน  มกราคม  2562   เดือน มีนาคม   2562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</si>
</sst>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2"/>
      <name val="Angsana New"/>
      <family val="1"/>
    </font>
    <font>
      <b/>
      <sz val="10"/>
      <name val="Arial"/>
      <family val="0"/>
    </font>
    <font>
      <b/>
      <sz val="15"/>
      <name val="Angsana New"/>
      <family val="1"/>
    </font>
    <font>
      <b/>
      <sz val="10"/>
      <name val="Angsana New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2" fillId="0" borderId="2" xfId="0" applyFont="1" applyBorder="1" applyAlignment="1">
      <alignment horizontal="center"/>
    </xf>
    <xf numFmtId="43" fontId="1" fillId="0" borderId="4" xfId="17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5" xfId="17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1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43" fontId="9" fillId="0" borderId="7" xfId="17" applyFont="1" applyBorder="1" applyAlignment="1">
      <alignment/>
    </xf>
    <xf numFmtId="0" fontId="9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43" fontId="13" fillId="0" borderId="2" xfId="17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17" fontId="9" fillId="0" borderId="6" xfId="0" applyNumberFormat="1" applyFont="1" applyBorder="1" applyAlignment="1">
      <alignment horizontal="center"/>
    </xf>
    <xf numFmtId="43" fontId="13" fillId="0" borderId="8" xfId="17" applyFont="1" applyBorder="1" applyAlignment="1">
      <alignment/>
    </xf>
    <xf numFmtId="43" fontId="13" fillId="0" borderId="2" xfId="17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0" fillId="0" borderId="0" xfId="17" applyAlignment="1">
      <alignment/>
    </xf>
    <xf numFmtId="43" fontId="13" fillId="0" borderId="1" xfId="17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3" fontId="13" fillId="0" borderId="8" xfId="17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43" fontId="13" fillId="0" borderId="9" xfId="17" applyFont="1" applyBorder="1" applyAlignment="1">
      <alignment/>
    </xf>
    <xf numFmtId="0" fontId="10" fillId="0" borderId="9" xfId="0" applyFont="1" applyBorder="1" applyAlignment="1">
      <alignment/>
    </xf>
    <xf numFmtId="43" fontId="9" fillId="0" borderId="9" xfId="17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43" fontId="13" fillId="0" borderId="0" xfId="17" applyFont="1" applyBorder="1" applyAlignment="1">
      <alignment/>
    </xf>
    <xf numFmtId="43" fontId="13" fillId="0" borderId="10" xfId="17" applyFont="1" applyBorder="1" applyAlignment="1">
      <alignment/>
    </xf>
    <xf numFmtId="43" fontId="13" fillId="0" borderId="5" xfId="17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3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43" fontId="13" fillId="0" borderId="12" xfId="17" applyFont="1" applyBorder="1" applyAlignment="1">
      <alignment/>
    </xf>
    <xf numFmtId="0" fontId="10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2" fillId="0" borderId="2" xfId="17" applyFont="1" applyBorder="1" applyAlignment="1">
      <alignment/>
    </xf>
    <xf numFmtId="43" fontId="2" fillId="0" borderId="2" xfId="17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43" fontId="2" fillId="0" borderId="0" xfId="17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5" xfId="0" applyFont="1" applyBorder="1" applyAlignment="1">
      <alignment/>
    </xf>
    <xf numFmtId="43" fontId="2" fillId="0" borderId="13" xfId="0" applyNumberFormat="1" applyFont="1" applyBorder="1" applyAlignment="1">
      <alignment horizontal="center"/>
    </xf>
    <xf numFmtId="43" fontId="2" fillId="0" borderId="13" xfId="17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43" fontId="1" fillId="0" borderId="8" xfId="17" applyFont="1" applyBorder="1" applyAlignment="1">
      <alignment horizontal="center"/>
    </xf>
    <xf numFmtId="0" fontId="6" fillId="0" borderId="8" xfId="0" applyFont="1" applyBorder="1" applyAlignment="1">
      <alignment/>
    </xf>
    <xf numFmtId="4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17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9" fillId="0" borderId="0" xfId="17" applyFont="1" applyAlignment="1">
      <alignment/>
    </xf>
    <xf numFmtId="43" fontId="9" fillId="0" borderId="8" xfId="17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17" applyFont="1" applyBorder="1" applyAlignment="1">
      <alignment/>
    </xf>
    <xf numFmtId="0" fontId="10" fillId="0" borderId="5" xfId="0" applyFont="1" applyBorder="1" applyAlignment="1">
      <alignment horizontal="center"/>
    </xf>
    <xf numFmtId="43" fontId="9" fillId="0" borderId="5" xfId="17" applyFont="1" applyBorder="1" applyAlignment="1">
      <alignment/>
    </xf>
    <xf numFmtId="43" fontId="13" fillId="0" borderId="5" xfId="17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194" fontId="13" fillId="0" borderId="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13" fillId="0" borderId="8" xfId="0" applyNumberFormat="1" applyFont="1" applyBorder="1" applyAlignment="1">
      <alignment horizontal="center"/>
    </xf>
    <xf numFmtId="43" fontId="18" fillId="0" borderId="5" xfId="17" applyFont="1" applyBorder="1" applyAlignment="1">
      <alignment/>
    </xf>
    <xf numFmtId="0" fontId="9" fillId="0" borderId="15" xfId="0" applyFont="1" applyBorder="1" applyAlignment="1">
      <alignment/>
    </xf>
    <xf numFmtId="43" fontId="9" fillId="0" borderId="2" xfId="0" applyNumberFormat="1" applyFont="1" applyBorder="1" applyAlignment="1">
      <alignment horizontal="center"/>
    </xf>
    <xf numFmtId="43" fontId="13" fillId="0" borderId="7" xfId="0" applyNumberFormat="1" applyFont="1" applyBorder="1" applyAlignment="1">
      <alignment/>
    </xf>
    <xf numFmtId="0" fontId="16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43" fontId="13" fillId="0" borderId="5" xfId="17" applyNumberFormat="1" applyFont="1" applyBorder="1" applyAlignment="1">
      <alignment/>
    </xf>
    <xf numFmtId="43" fontId="1" fillId="0" borderId="5" xfId="17" applyFont="1" applyBorder="1" applyAlignment="1">
      <alignment horizontal="center"/>
    </xf>
    <xf numFmtId="43" fontId="1" fillId="0" borderId="5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8" xfId="0" applyFont="1" applyBorder="1" applyAlignment="1">
      <alignment/>
    </xf>
    <xf numFmtId="43" fontId="1" fillId="0" borderId="10" xfId="17" applyFont="1" applyBorder="1" applyAlignment="1">
      <alignment/>
    </xf>
    <xf numFmtId="43" fontId="1" fillId="0" borderId="10" xfId="17" applyFont="1" applyBorder="1" applyAlignment="1">
      <alignment horizontal="center"/>
    </xf>
    <xf numFmtId="43" fontId="1" fillId="0" borderId="14" xfId="17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15" fillId="0" borderId="18" xfId="0" applyFont="1" applyBorder="1" applyAlignment="1">
      <alignment horizontal="center"/>
    </xf>
    <xf numFmtId="43" fontId="13" fillId="0" borderId="13" xfId="17" applyFont="1" applyBorder="1" applyAlignment="1">
      <alignment/>
    </xf>
    <xf numFmtId="0" fontId="12" fillId="0" borderId="9" xfId="0" applyFont="1" applyBorder="1" applyAlignment="1">
      <alignment horizontal="right"/>
    </xf>
    <xf numFmtId="43" fontId="13" fillId="0" borderId="9" xfId="0" applyNumberFormat="1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43" fontId="13" fillId="0" borderId="14" xfId="17" applyFont="1" applyBorder="1" applyAlignment="1">
      <alignment/>
    </xf>
    <xf numFmtId="43" fontId="13" fillId="0" borderId="14" xfId="0" applyNumberFormat="1" applyFont="1" applyBorder="1" applyAlignment="1">
      <alignment horizontal="center"/>
    </xf>
    <xf numFmtId="43" fontId="13" fillId="0" borderId="10" xfId="0" applyNumberFormat="1" applyFont="1" applyBorder="1" applyAlignment="1">
      <alignment horizontal="center"/>
    </xf>
    <xf numFmtId="43" fontId="9" fillId="0" borderId="2" xfId="17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9" xfId="0" applyFont="1" applyBorder="1" applyAlignment="1">
      <alignment horizontal="right"/>
    </xf>
    <xf numFmtId="43" fontId="0" fillId="0" borderId="0" xfId="17" applyAlignment="1">
      <alignment/>
    </xf>
    <xf numFmtId="43" fontId="13" fillId="0" borderId="7" xfId="0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43" fontId="1" fillId="0" borderId="10" xfId="17" applyFont="1" applyBorder="1" applyAlignment="1">
      <alignment/>
    </xf>
    <xf numFmtId="43" fontId="9" fillId="0" borderId="10" xfId="17" applyFont="1" applyBorder="1" applyAlignment="1">
      <alignment horizontal="center"/>
    </xf>
    <xf numFmtId="43" fontId="1" fillId="0" borderId="14" xfId="17" applyFont="1" applyBorder="1" applyAlignment="1">
      <alignment/>
    </xf>
    <xf numFmtId="43" fontId="9" fillId="0" borderId="22" xfId="17" applyFont="1" applyBorder="1" applyAlignment="1">
      <alignment/>
    </xf>
    <xf numFmtId="43" fontId="9" fillId="0" borderId="14" xfId="17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3" fontId="11" fillId="0" borderId="0" xfId="0" applyNumberFormat="1" applyFont="1" applyAlignment="1">
      <alignment/>
    </xf>
    <xf numFmtId="43" fontId="10" fillId="0" borderId="5" xfId="17" applyFont="1" applyBorder="1" applyAlignment="1">
      <alignment/>
    </xf>
    <xf numFmtId="43" fontId="23" fillId="0" borderId="5" xfId="17" applyFont="1" applyBorder="1" applyAlignment="1">
      <alignment/>
    </xf>
    <xf numFmtId="43" fontId="24" fillId="0" borderId="5" xfId="17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28">
      <selection activeCell="D51" sqref="D51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141</v>
      </c>
      <c r="B2" s="173"/>
      <c r="C2" s="173"/>
      <c r="D2" s="173"/>
      <c r="E2" s="173"/>
      <c r="F2" s="173"/>
      <c r="G2" s="173"/>
    </row>
    <row r="3" spans="1:7" ht="30" customHeight="1">
      <c r="A3" s="173" t="s">
        <v>140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55500</v>
      </c>
      <c r="E21" s="13">
        <f>SUM(E18:E20)</f>
        <v>3500</v>
      </c>
      <c r="F21" s="13">
        <f>SUM(F18:F20)</f>
        <v>26000</v>
      </c>
      <c r="G21" s="13">
        <f>SUM(G18:G20)</f>
        <v>26000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3000</v>
      </c>
      <c r="E32" s="88">
        <v>0</v>
      </c>
      <c r="F32" s="88"/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8000</v>
      </c>
      <c r="E34" s="100">
        <v>0</v>
      </c>
      <c r="F34" s="100"/>
      <c r="G34" s="100">
        <v>8000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73499</v>
      </c>
      <c r="E36" s="13">
        <f>SUM(E30:E35)</f>
        <v>20833</v>
      </c>
      <c r="F36" s="13">
        <f>SUM(F30:F35)</f>
        <v>20833</v>
      </c>
      <c r="G36" s="13">
        <f>SUM(G29:G35)</f>
        <v>31833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0</v>
      </c>
      <c r="E38" s="83">
        <v>0</v>
      </c>
      <c r="F38" s="83"/>
      <c r="G38" s="83"/>
    </row>
    <row r="39" spans="1:7" ht="33.75" customHeight="1">
      <c r="A39" s="81"/>
      <c r="B39" s="111" t="s">
        <v>83</v>
      </c>
      <c r="C39" s="83">
        <v>3000</v>
      </c>
      <c r="D39" s="83">
        <f>E39+F39+G39</f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5000</v>
      </c>
      <c r="E40" s="83">
        <v>0</v>
      </c>
      <c r="F40" s="83">
        <v>0</v>
      </c>
      <c r="G40" s="83">
        <v>5000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6250</v>
      </c>
      <c r="E44" s="126">
        <f>SUM(E37:E43)</f>
        <v>250</v>
      </c>
      <c r="F44" s="126">
        <f>SUM(F37:F43)</f>
        <v>250</v>
      </c>
      <c r="G44" s="127">
        <f>SUM(G38:G42)</f>
        <v>5500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v>0</v>
      </c>
      <c r="E48" s="126"/>
      <c r="F48" s="126"/>
      <c r="G48" s="127"/>
    </row>
    <row r="49" spans="1:7" ht="33.75" customHeight="1" thickBot="1" thickTop="1">
      <c r="A49" s="170" t="s">
        <v>32</v>
      </c>
      <c r="B49" s="171"/>
      <c r="C49" s="79">
        <f>C48+C44+C36+C21+C14</f>
        <v>4482500</v>
      </c>
      <c r="D49" s="80">
        <f>D44+D36+D21+D14</f>
        <v>1064547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1">
      <selection activeCell="F45" sqref="F45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124</v>
      </c>
      <c r="B2" s="173"/>
      <c r="C2" s="173"/>
      <c r="D2" s="173"/>
      <c r="E2" s="173"/>
      <c r="F2" s="173"/>
      <c r="G2" s="173"/>
    </row>
    <row r="3" spans="1:7" ht="30" customHeight="1">
      <c r="A3" s="173" t="s">
        <v>125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20000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138873</v>
      </c>
      <c r="E30" s="88">
        <v>46291</v>
      </c>
      <c r="F30" s="88">
        <v>46291</v>
      </c>
      <c r="G30" s="88">
        <v>46291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10000</v>
      </c>
      <c r="E32" s="88">
        <v>3000</v>
      </c>
      <c r="F32" s="88">
        <v>3000</v>
      </c>
      <c r="G32" s="83">
        <v>4000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181373</v>
      </c>
      <c r="E36" s="13">
        <f>SUM(E30:E35)</f>
        <v>56791</v>
      </c>
      <c r="F36" s="13">
        <f>SUM(F30:F35)</f>
        <v>61791</v>
      </c>
      <c r="G36" s="13">
        <f>SUM(G29:G35)</f>
        <v>62791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30000</v>
      </c>
      <c r="E38" s="83">
        <v>15000</v>
      </c>
      <c r="F38" s="83">
        <v>10000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8000</v>
      </c>
      <c r="E40" s="83">
        <v>0</v>
      </c>
      <c r="F40" s="83">
        <v>4000</v>
      </c>
      <c r="G40" s="83">
        <v>4000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40750</v>
      </c>
      <c r="E44" s="126">
        <f>SUM(E37:E43)</f>
        <v>15750</v>
      </c>
      <c r="F44" s="126">
        <f>SUM(F38:F43)</f>
        <v>15250</v>
      </c>
      <c r="G44" s="127">
        <f>SUM(G37:G43)</f>
        <v>9750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22000</v>
      </c>
      <c r="E46" s="97">
        <v>0</v>
      </c>
      <c r="F46" s="97">
        <v>0</v>
      </c>
      <c r="G46" s="4">
        <v>22000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22000</v>
      </c>
    </row>
    <row r="48" spans="1:7" ht="33.75" customHeight="1" thickBot="1" thickTop="1">
      <c r="A48" s="170" t="s">
        <v>122</v>
      </c>
      <c r="B48" s="171"/>
      <c r="C48" s="79">
        <f>C47+C44+C36+C21+C14</f>
        <v>4516840</v>
      </c>
      <c r="D48" s="80">
        <f>D44+D36+D21+D14</f>
        <v>1174956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2"/>
  <sheetViews>
    <sheetView view="pageBreakPreview" zoomScale="140" zoomScaleSheetLayoutView="140" workbookViewId="0" topLeftCell="A1">
      <selection activeCell="G154" sqref="G154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4" t="s">
        <v>0</v>
      </c>
      <c r="B1" s="174"/>
      <c r="C1" s="174"/>
      <c r="D1" s="174"/>
      <c r="E1" s="174"/>
      <c r="F1" s="174"/>
      <c r="G1" s="174"/>
    </row>
    <row r="2" spans="1:7" ht="26.25" customHeight="1">
      <c r="A2" s="174" t="s">
        <v>1</v>
      </c>
      <c r="B2" s="174"/>
      <c r="C2" s="174"/>
      <c r="D2" s="174"/>
      <c r="E2" s="174"/>
      <c r="F2" s="174"/>
      <c r="G2" s="174"/>
    </row>
    <row r="3" spans="1:7" ht="24.75" customHeight="1">
      <c r="A3" s="174" t="s">
        <v>148</v>
      </c>
      <c r="B3" s="174"/>
      <c r="C3" s="174"/>
      <c r="D3" s="174"/>
      <c r="E3" s="174"/>
      <c r="F3" s="174"/>
      <c r="G3" s="174"/>
    </row>
    <row r="4" spans="1:7" ht="29.25" customHeight="1">
      <c r="A4" s="178" t="s">
        <v>181</v>
      </c>
      <c r="B4" s="178"/>
      <c r="C4" s="178"/>
      <c r="D4" s="178"/>
      <c r="E4" s="178"/>
      <c r="F4" s="178"/>
      <c r="G4" s="178"/>
    </row>
    <row r="5" spans="1:7" ht="26.25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9.25" customHeight="1">
      <c r="A6" s="31"/>
      <c r="B6" s="31"/>
      <c r="C6" s="36"/>
      <c r="D6" s="22" t="s">
        <v>106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90480</v>
      </c>
      <c r="E9" s="44">
        <v>15000</v>
      </c>
      <c r="F9" s="44">
        <v>15000</v>
      </c>
      <c r="G9" s="44">
        <v>60480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49560</v>
      </c>
      <c r="E11" s="44">
        <v>17280</v>
      </c>
      <c r="F11" s="44">
        <v>17280</v>
      </c>
      <c r="G11" s="44">
        <v>15000</v>
      </c>
      <c r="I11" s="41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256320</v>
      </c>
      <c r="E12" s="39">
        <v>119520</v>
      </c>
      <c r="F12" s="39">
        <v>119520</v>
      </c>
      <c r="G12" s="39">
        <v>17280</v>
      </c>
      <c r="I12" s="41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622800</v>
      </c>
      <c r="E13" s="108">
        <f>SUM(E8:E12)</f>
        <v>227280</v>
      </c>
      <c r="F13" s="108">
        <f>SUM(F8:F12)</f>
        <v>227280</v>
      </c>
      <c r="G13" s="108">
        <f>SUM(G8:G12)</f>
        <v>168240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>E16+F16+G16</f>
        <v>67236</v>
      </c>
      <c r="E16" s="38">
        <v>22410</v>
      </c>
      <c r="F16" s="38">
        <v>22410</v>
      </c>
      <c r="G16" s="38">
        <v>22416</v>
      </c>
    </row>
    <row r="17" spans="1:7" ht="22.5" customHeight="1">
      <c r="A17" s="29"/>
      <c r="B17" s="124" t="s">
        <v>33</v>
      </c>
      <c r="C17" s="38">
        <v>1507440</v>
      </c>
      <c r="D17" s="38">
        <f aca="true" t="shared" si="1" ref="D17:D35">E17+F17+G17</f>
        <v>327750</v>
      </c>
      <c r="E17" s="38">
        <v>109250</v>
      </c>
      <c r="F17" s="38">
        <v>109250</v>
      </c>
      <c r="G17" s="38">
        <v>109250</v>
      </c>
    </row>
    <row r="18" spans="1:7" ht="21.75" customHeight="1">
      <c r="A18" s="29"/>
      <c r="B18" s="45" t="s">
        <v>35</v>
      </c>
      <c r="C18" s="38">
        <v>239640</v>
      </c>
      <c r="D18" s="38">
        <f t="shared" si="1"/>
        <v>59910</v>
      </c>
      <c r="E18" s="38">
        <v>19970</v>
      </c>
      <c r="F18" s="38">
        <v>19970</v>
      </c>
      <c r="G18" s="38">
        <v>19970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 t="shared" si="1"/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f t="shared" si="1"/>
        <v>168000</v>
      </c>
      <c r="E20" s="38">
        <v>56000</v>
      </c>
      <c r="F20" s="38">
        <v>56000</v>
      </c>
      <c r="G20" s="38">
        <v>56000</v>
      </c>
    </row>
    <row r="21" spans="1:7" ht="22.5" customHeight="1">
      <c r="A21" s="29"/>
      <c r="B21" s="45" t="s">
        <v>38</v>
      </c>
      <c r="C21" s="38">
        <v>1370280</v>
      </c>
      <c r="D21" s="38">
        <f>E21+F21+G21</f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>E22+F22+G22</f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f>E23+F23+G23</f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2674866</v>
      </c>
      <c r="E24" s="56">
        <f>SUM(E15:E23)</f>
        <v>891620</v>
      </c>
      <c r="F24" s="56">
        <f>SUM(F15:F23)</f>
        <v>891620</v>
      </c>
      <c r="G24" s="125">
        <f>SUM(G15:G23)</f>
        <v>891626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 t="shared" si="1"/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 t="shared" si="1"/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f t="shared" si="1"/>
        <v>183240</v>
      </c>
      <c r="E27" s="38">
        <v>61080</v>
      </c>
      <c r="F27" s="38">
        <v>61080</v>
      </c>
      <c r="G27" s="38">
        <v>61080</v>
      </c>
    </row>
    <row r="28" spans="1:7" ht="23.25">
      <c r="A28" s="29"/>
      <c r="B28" s="46" t="s">
        <v>35</v>
      </c>
      <c r="C28" s="38">
        <v>284520</v>
      </c>
      <c r="D28" s="38">
        <f t="shared" si="1"/>
        <v>71130</v>
      </c>
      <c r="E28" s="38">
        <v>23710</v>
      </c>
      <c r="F28" s="38">
        <v>23710</v>
      </c>
      <c r="G28" s="38">
        <v>23710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1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1"/>
        <v>456300</v>
      </c>
      <c r="E30" s="56">
        <f>SUM(E25:E29)</f>
        <v>152100</v>
      </c>
      <c r="F30" s="56">
        <f>SUM(F25:F29)</f>
        <v>152100</v>
      </c>
      <c r="G30" s="56">
        <f>SUM(G25:G29)</f>
        <v>152100</v>
      </c>
    </row>
    <row r="31" spans="1:7" ht="24" thickTop="1">
      <c r="A31" s="29">
        <v>4</v>
      </c>
      <c r="B31" s="148" t="s">
        <v>149</v>
      </c>
      <c r="C31" s="33">
        <v>678620</v>
      </c>
      <c r="D31" s="33">
        <f t="shared" si="1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1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1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1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1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8" t="s">
        <v>58</v>
      </c>
      <c r="B37" s="178"/>
      <c r="C37" s="178"/>
      <c r="D37" s="178"/>
      <c r="E37" s="178"/>
      <c r="F37" s="178"/>
      <c r="G37" s="178"/>
    </row>
    <row r="38" spans="1:7" ht="27" customHeight="1">
      <c r="A38" s="30" t="s">
        <v>2</v>
      </c>
      <c r="B38" s="30" t="s">
        <v>3</v>
      </c>
      <c r="C38" s="30" t="s">
        <v>4</v>
      </c>
      <c r="D38" s="175" t="s">
        <v>14</v>
      </c>
      <c r="E38" s="176"/>
      <c r="F38" s="176"/>
      <c r="G38" s="177"/>
    </row>
    <row r="39" spans="1:7" ht="27.75" customHeight="1">
      <c r="A39" s="36"/>
      <c r="B39" s="36"/>
      <c r="C39" s="36"/>
      <c r="D39" s="22" t="s">
        <v>106</v>
      </c>
      <c r="E39" s="37" t="s">
        <v>16</v>
      </c>
      <c r="F39" s="37" t="s">
        <v>17</v>
      </c>
      <c r="G39" s="37" t="s">
        <v>18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2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2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2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2"/>
        <v>43311</v>
      </c>
      <c r="E45" s="38">
        <v>14437</v>
      </c>
      <c r="F45" s="38">
        <v>14437</v>
      </c>
      <c r="G45" s="38">
        <v>14437</v>
      </c>
    </row>
    <row r="46" spans="1:7" ht="25.5" customHeight="1">
      <c r="A46" s="29"/>
      <c r="B46" s="58" t="s">
        <v>98</v>
      </c>
      <c r="C46" s="33">
        <v>117600</v>
      </c>
      <c r="D46" s="33">
        <f t="shared" si="2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2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1052901</v>
      </c>
      <c r="E48" s="56">
        <f>SUM(E40:E47)</f>
        <v>350967</v>
      </c>
      <c r="F48" s="56">
        <f>SUM(F40:F47)</f>
        <v>350967</v>
      </c>
      <c r="G48" s="56">
        <f>SUM(G40:G47)</f>
        <v>350967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 aca="true" t="shared" si="3" ref="D49:D67"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 t="shared" si="3"/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f t="shared" si="3"/>
        <v>17200</v>
      </c>
      <c r="E51" s="38">
        <v>5600</v>
      </c>
      <c r="F51" s="38">
        <v>5800</v>
      </c>
      <c r="G51" s="38">
        <v>5800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2520</v>
      </c>
      <c r="E52" s="55">
        <v>840</v>
      </c>
      <c r="F52" s="55">
        <v>840</v>
      </c>
      <c r="G52" s="55">
        <v>840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74140</v>
      </c>
      <c r="E53" s="56">
        <f>SUM(E49:E52)</f>
        <v>24580</v>
      </c>
      <c r="F53" s="56">
        <f>SUM(F49:F52)</f>
        <v>24780</v>
      </c>
      <c r="G53" s="56">
        <f>SUM(G49:G52)</f>
        <v>24780</v>
      </c>
    </row>
    <row r="54" spans="1:7" ht="26.25" customHeight="1" thickTop="1">
      <c r="A54" s="29"/>
      <c r="B54" s="60" t="s">
        <v>100</v>
      </c>
      <c r="C54" s="48">
        <v>222000</v>
      </c>
      <c r="D54" s="48">
        <f t="shared" si="3"/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f t="shared" si="3"/>
        <v>16800</v>
      </c>
      <c r="E55" s="38">
        <v>5600</v>
      </c>
      <c r="F55" s="38">
        <v>5600</v>
      </c>
      <c r="G55" s="38">
        <v>5600</v>
      </c>
    </row>
    <row r="56" spans="1:7" ht="26.25" customHeight="1">
      <c r="A56" s="57"/>
      <c r="B56" s="45" t="s">
        <v>101</v>
      </c>
      <c r="C56" s="38">
        <v>103200</v>
      </c>
      <c r="D56" s="38">
        <f t="shared" si="3"/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 t="shared" si="3"/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119400</v>
      </c>
      <c r="E59" s="56">
        <f>SUM(E54:E58)</f>
        <v>39800</v>
      </c>
      <c r="F59" s="56">
        <f>SUM(F54:F58)</f>
        <v>39800</v>
      </c>
      <c r="G59" s="56">
        <f>SUM(G54:G58)</f>
        <v>39800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 t="shared" si="3"/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 t="shared" si="3"/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>E63+F63+G63</f>
        <v>21816</v>
      </c>
      <c r="E63" s="48">
        <v>7272</v>
      </c>
      <c r="F63" s="48">
        <v>7272</v>
      </c>
      <c r="G63" s="48">
        <v>7272</v>
      </c>
    </row>
    <row r="64" spans="1:7" ht="23.25" customHeight="1">
      <c r="A64" s="29"/>
      <c r="B64" s="45" t="s">
        <v>33</v>
      </c>
      <c r="C64" s="38">
        <v>30900</v>
      </c>
      <c r="D64" s="38">
        <f t="shared" si="3"/>
        <v>7725</v>
      </c>
      <c r="E64" s="38">
        <v>2575</v>
      </c>
      <c r="F64" s="38">
        <v>2575</v>
      </c>
      <c r="G64" s="38">
        <v>2575</v>
      </c>
    </row>
    <row r="65" spans="1:7" ht="20.25" customHeight="1">
      <c r="A65" s="29"/>
      <c r="B65" s="45" t="s">
        <v>34</v>
      </c>
      <c r="C65" s="38">
        <v>75060</v>
      </c>
      <c r="D65" s="38">
        <f t="shared" si="3"/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 t="shared" si="3"/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f t="shared" si="3"/>
        <v>9999</v>
      </c>
      <c r="E67" s="38">
        <v>3333</v>
      </c>
      <c r="F67" s="38">
        <v>3333</v>
      </c>
      <c r="G67" s="38">
        <v>3333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74025</v>
      </c>
      <c r="E68" s="56">
        <f>SUM(E62:E67)</f>
        <v>24675</v>
      </c>
      <c r="F68" s="56">
        <f>SUM(F62:F67)</f>
        <v>24675</v>
      </c>
      <c r="G68" s="56">
        <f>SUM(G62:G67)</f>
        <v>24675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8" t="s">
        <v>48</v>
      </c>
      <c r="B70" s="178"/>
      <c r="C70" s="178"/>
      <c r="D70" s="178"/>
      <c r="E70" s="178"/>
      <c r="F70" s="178"/>
      <c r="G70" s="178"/>
    </row>
    <row r="71" spans="1:7" ht="27.75" customHeight="1">
      <c r="A71" s="30" t="s">
        <v>2</v>
      </c>
      <c r="B71" s="30" t="s">
        <v>3</v>
      </c>
      <c r="C71" s="30" t="s">
        <v>4</v>
      </c>
      <c r="D71" s="175" t="s">
        <v>14</v>
      </c>
      <c r="E71" s="176"/>
      <c r="F71" s="176"/>
      <c r="G71" s="177"/>
    </row>
    <row r="72" spans="1:7" ht="26.25" customHeight="1">
      <c r="A72" s="36"/>
      <c r="B72" s="36"/>
      <c r="C72" s="36"/>
      <c r="D72" s="22" t="s">
        <v>106</v>
      </c>
      <c r="E72" s="37" t="s">
        <v>16</v>
      </c>
      <c r="F72" s="37" t="s">
        <v>17</v>
      </c>
      <c r="G72" s="37" t="s">
        <v>18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74025</v>
      </c>
      <c r="E73" s="65">
        <f>E68</f>
        <v>24675</v>
      </c>
      <c r="F73" s="65">
        <f>F68</f>
        <v>24675</v>
      </c>
      <c r="G73" s="65">
        <f>G68</f>
        <v>24675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99270</v>
      </c>
      <c r="E78" s="56">
        <f>SUM(E73:E77)</f>
        <v>33090</v>
      </c>
      <c r="F78" s="56">
        <f>SUM(F73:F77)</f>
        <v>33090</v>
      </c>
      <c r="G78" s="56">
        <f>SUM(G73:G77)</f>
        <v>33090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f aca="true" t="shared" si="4" ref="D79:D91">E79+F79+G79</f>
        <v>58500</v>
      </c>
      <c r="E79" s="48">
        <v>19500</v>
      </c>
      <c r="F79" s="48">
        <v>19500</v>
      </c>
      <c r="G79" s="48">
        <v>19500</v>
      </c>
    </row>
    <row r="80" spans="1:7" ht="26.25" customHeight="1">
      <c r="A80" s="29"/>
      <c r="B80" s="45" t="s">
        <v>55</v>
      </c>
      <c r="C80" s="38">
        <v>23600</v>
      </c>
      <c r="D80" s="38">
        <f t="shared" si="4"/>
        <v>0</v>
      </c>
      <c r="E80" s="38">
        <v>0</v>
      </c>
      <c r="F80" s="38">
        <v>0</v>
      </c>
      <c r="G80" s="38">
        <v>0</v>
      </c>
    </row>
    <row r="81" spans="1:7" ht="24.75" customHeight="1">
      <c r="A81" s="29"/>
      <c r="B81" s="45" t="s">
        <v>33</v>
      </c>
      <c r="C81" s="38">
        <v>149400</v>
      </c>
      <c r="D81" s="38">
        <f t="shared" si="4"/>
        <v>29900</v>
      </c>
      <c r="E81" s="38">
        <v>9700</v>
      </c>
      <c r="F81" s="38">
        <v>9700</v>
      </c>
      <c r="G81" s="38">
        <v>10500</v>
      </c>
    </row>
    <row r="82" spans="1:7" ht="24.75" customHeight="1">
      <c r="A82" s="29"/>
      <c r="B82" s="45" t="s">
        <v>34</v>
      </c>
      <c r="C82" s="38">
        <v>229800</v>
      </c>
      <c r="D82" s="38">
        <f t="shared" si="4"/>
        <v>49000</v>
      </c>
      <c r="E82" s="38">
        <v>18800</v>
      </c>
      <c r="F82" s="38">
        <v>14000</v>
      </c>
      <c r="G82" s="38">
        <v>16200</v>
      </c>
    </row>
    <row r="83" spans="1:7" ht="27" customHeight="1">
      <c r="A83" s="31"/>
      <c r="B83" s="58" t="s">
        <v>35</v>
      </c>
      <c r="C83" s="38">
        <v>23600</v>
      </c>
      <c r="D83" s="38">
        <f t="shared" si="4"/>
        <v>8200</v>
      </c>
      <c r="E83" s="38">
        <v>800</v>
      </c>
      <c r="F83" s="38">
        <v>6200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f t="shared" si="4"/>
        <v>81300</v>
      </c>
      <c r="E84" s="38">
        <v>21100</v>
      </c>
      <c r="F84" s="38">
        <v>30100</v>
      </c>
      <c r="G84" s="38">
        <v>30100</v>
      </c>
    </row>
    <row r="85" spans="1:7" ht="28.5" customHeight="1">
      <c r="A85" s="29"/>
      <c r="B85" s="45" t="s">
        <v>37</v>
      </c>
      <c r="C85" s="44">
        <v>57000</v>
      </c>
      <c r="D85" s="44">
        <f t="shared" si="4"/>
        <v>18000</v>
      </c>
      <c r="E85" s="38">
        <v>3500</v>
      </c>
      <c r="F85" s="38">
        <v>11000</v>
      </c>
      <c r="G85" s="38">
        <v>3500</v>
      </c>
    </row>
    <row r="86" spans="1:7" ht="25.5" customHeight="1">
      <c r="A86" s="29"/>
      <c r="B86" s="45" t="s">
        <v>38</v>
      </c>
      <c r="C86" s="38">
        <v>101200</v>
      </c>
      <c r="D86" s="38">
        <f t="shared" si="4"/>
        <v>20020</v>
      </c>
      <c r="E86" s="38">
        <v>4340</v>
      </c>
      <c r="F86" s="38">
        <v>6840</v>
      </c>
      <c r="G86" s="38">
        <v>8840</v>
      </c>
    </row>
    <row r="87" spans="1:7" ht="27" customHeight="1">
      <c r="A87" s="29"/>
      <c r="B87" s="45" t="s">
        <v>39</v>
      </c>
      <c r="C87" s="38">
        <v>10000</v>
      </c>
      <c r="D87" s="38">
        <f t="shared" si="4"/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f t="shared" si="4"/>
        <v>8000</v>
      </c>
      <c r="E88" s="44">
        <v>2500</v>
      </c>
      <c r="F88" s="38">
        <v>2500</v>
      </c>
      <c r="G88" s="38">
        <v>3000</v>
      </c>
    </row>
    <row r="89" spans="1:7" ht="26.25" customHeight="1">
      <c r="A89" s="29"/>
      <c r="B89" s="58" t="s">
        <v>42</v>
      </c>
      <c r="C89" s="33">
        <v>4000</v>
      </c>
      <c r="D89" s="39">
        <f>E89+F89+G89</f>
        <v>2000</v>
      </c>
      <c r="E89" s="39">
        <v>0</v>
      </c>
      <c r="F89" s="33">
        <v>2000</v>
      </c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277420</v>
      </c>
      <c r="E90" s="56">
        <f>SUM(E79:E89)</f>
        <v>80240</v>
      </c>
      <c r="F90" s="56">
        <f>SUM(F79:F89)</f>
        <v>101840</v>
      </c>
      <c r="G90" s="56">
        <f>SUM(G79:G89)</f>
        <v>95340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f t="shared" si="4"/>
        <v>210800</v>
      </c>
      <c r="E91" s="48">
        <v>60600</v>
      </c>
      <c r="F91" s="48">
        <v>56600</v>
      </c>
      <c r="G91" s="48">
        <v>93600</v>
      </c>
    </row>
    <row r="92" spans="1:7" ht="25.5" customHeight="1">
      <c r="A92" s="29"/>
      <c r="B92" s="45" t="s">
        <v>150</v>
      </c>
      <c r="C92" s="38">
        <v>20000</v>
      </c>
      <c r="D92" s="38">
        <f aca="true" t="shared" si="5" ref="D92:D99">E92+F92+G92</f>
        <v>0</v>
      </c>
      <c r="E92" s="38">
        <v>0</v>
      </c>
      <c r="F92" s="38">
        <v>0</v>
      </c>
      <c r="G92" s="38">
        <v>0</v>
      </c>
    </row>
    <row r="93" spans="1:7" ht="24.75" customHeight="1">
      <c r="A93" s="29"/>
      <c r="B93" s="45" t="s">
        <v>33</v>
      </c>
      <c r="C93" s="38">
        <v>1500000</v>
      </c>
      <c r="D93" s="38">
        <f t="shared" si="5"/>
        <v>252600</v>
      </c>
      <c r="E93" s="38">
        <v>80000</v>
      </c>
      <c r="F93" s="38">
        <v>74000</v>
      </c>
      <c r="G93" s="38">
        <v>98600</v>
      </c>
    </row>
    <row r="94" spans="1:7" ht="25.5" customHeight="1">
      <c r="A94" s="29"/>
      <c r="B94" s="45" t="s">
        <v>34</v>
      </c>
      <c r="C94" s="38">
        <v>2267740</v>
      </c>
      <c r="D94" s="38">
        <f t="shared" si="5"/>
        <v>562690</v>
      </c>
      <c r="E94" s="38">
        <v>187705</v>
      </c>
      <c r="F94" s="38">
        <v>182280</v>
      </c>
      <c r="G94" s="38">
        <v>192705</v>
      </c>
    </row>
    <row r="95" spans="1:7" ht="25.5" customHeight="1">
      <c r="A95" s="29"/>
      <c r="B95" s="45" t="s">
        <v>35</v>
      </c>
      <c r="C95" s="38">
        <v>20000</v>
      </c>
      <c r="D95" s="38">
        <f t="shared" si="5"/>
        <v>2500</v>
      </c>
      <c r="E95" s="38">
        <v>0</v>
      </c>
      <c r="F95" s="38">
        <v>0</v>
      </c>
      <c r="G95" s="38">
        <v>2500</v>
      </c>
    </row>
    <row r="96" spans="1:7" ht="25.5" customHeight="1">
      <c r="A96" s="29"/>
      <c r="B96" s="45" t="s">
        <v>36</v>
      </c>
      <c r="C96" s="38">
        <v>320000</v>
      </c>
      <c r="D96" s="38">
        <f t="shared" si="5"/>
        <v>77499</v>
      </c>
      <c r="E96" s="38">
        <v>25833</v>
      </c>
      <c r="F96" s="38">
        <v>25833</v>
      </c>
      <c r="G96" s="38">
        <v>25833</v>
      </c>
    </row>
    <row r="97" spans="1:7" ht="24.75" customHeight="1">
      <c r="A97" s="29"/>
      <c r="B97" s="45" t="s">
        <v>37</v>
      </c>
      <c r="C97" s="38">
        <v>450000</v>
      </c>
      <c r="D97" s="38">
        <f t="shared" si="5"/>
        <v>96100</v>
      </c>
      <c r="E97" s="38">
        <v>28700</v>
      </c>
      <c r="F97" s="38">
        <v>38700</v>
      </c>
      <c r="G97" s="38">
        <v>28700</v>
      </c>
    </row>
    <row r="98" spans="1:7" ht="25.5" customHeight="1">
      <c r="A98" s="29"/>
      <c r="B98" s="45" t="s">
        <v>38</v>
      </c>
      <c r="C98" s="38">
        <v>456000</v>
      </c>
      <c r="D98" s="38">
        <f t="shared" si="5"/>
        <v>59520</v>
      </c>
      <c r="E98" s="38">
        <v>19840</v>
      </c>
      <c r="F98" s="38">
        <v>19840</v>
      </c>
      <c r="G98" s="38">
        <v>19840</v>
      </c>
    </row>
    <row r="99" spans="1:7" ht="22.5" customHeight="1">
      <c r="A99" s="29"/>
      <c r="B99" s="45" t="s">
        <v>39</v>
      </c>
      <c r="C99" s="38">
        <v>530000</v>
      </c>
      <c r="D99" s="38">
        <f t="shared" si="5"/>
        <v>120000</v>
      </c>
      <c r="E99" s="38">
        <v>40000</v>
      </c>
      <c r="F99" s="38">
        <v>40000</v>
      </c>
      <c r="G99" s="38">
        <v>40000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1381709</v>
      </c>
      <c r="E100" s="137">
        <f>SUM(E91:E99)</f>
        <v>442678</v>
      </c>
      <c r="F100" s="137">
        <f>SUM(F91:F99)</f>
        <v>437253</v>
      </c>
      <c r="G100" s="137">
        <f>SUM(G91:G99)</f>
        <v>501778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8" t="s">
        <v>59</v>
      </c>
      <c r="B115" s="178"/>
      <c r="C115" s="178"/>
      <c r="D115" s="178"/>
      <c r="E115" s="178"/>
      <c r="F115" s="178"/>
      <c r="G115" s="178"/>
    </row>
    <row r="116" spans="1:7" ht="23.25">
      <c r="A116" s="30" t="s">
        <v>2</v>
      </c>
      <c r="B116" s="30" t="s">
        <v>3</v>
      </c>
      <c r="C116" s="30" t="s">
        <v>4</v>
      </c>
      <c r="D116" s="175" t="s">
        <v>14</v>
      </c>
      <c r="E116" s="176"/>
      <c r="F116" s="176"/>
      <c r="G116" s="177"/>
    </row>
    <row r="117" spans="1:7" ht="23.25">
      <c r="A117" s="36"/>
      <c r="B117" s="36"/>
      <c r="C117" s="36"/>
      <c r="D117" s="22" t="s">
        <v>106</v>
      </c>
      <c r="E117" s="37" t="s">
        <v>16</v>
      </c>
      <c r="F117" s="37" t="s">
        <v>17</v>
      </c>
      <c r="G117" s="37" t="s">
        <v>18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1381709</v>
      </c>
      <c r="E118" s="65">
        <f>E100</f>
        <v>442678</v>
      </c>
      <c r="F118" s="65">
        <f>F100</f>
        <v>437253</v>
      </c>
      <c r="G118" s="65">
        <f>G100</f>
        <v>501778</v>
      </c>
    </row>
    <row r="119" spans="1:7" ht="20.25" customHeight="1">
      <c r="A119" s="31"/>
      <c r="B119" s="165" t="s">
        <v>151</v>
      </c>
      <c r="C119" s="115">
        <v>337000</v>
      </c>
      <c r="D119" s="115"/>
      <c r="E119" s="115">
        <v>23000</v>
      </c>
      <c r="F119" s="115">
        <v>23000</v>
      </c>
      <c r="G119" s="115">
        <v>23000</v>
      </c>
    </row>
    <row r="120" spans="1:7" ht="21.75" customHeight="1">
      <c r="A120" s="29"/>
      <c r="B120" s="45" t="s">
        <v>40</v>
      </c>
      <c r="C120" s="38">
        <v>40000</v>
      </c>
      <c r="D120" s="38">
        <f>E120+F120+G120</f>
        <v>8000</v>
      </c>
      <c r="E120" s="115">
        <v>0</v>
      </c>
      <c r="F120" s="38">
        <v>0</v>
      </c>
      <c r="G120" s="38">
        <v>8000</v>
      </c>
    </row>
    <row r="121" spans="1:7" ht="21" customHeight="1">
      <c r="A121" s="29"/>
      <c r="B121" s="45" t="s">
        <v>96</v>
      </c>
      <c r="C121" s="38">
        <v>200000</v>
      </c>
      <c r="D121" s="38">
        <f>E120:E121+F121+G121</f>
        <v>10000</v>
      </c>
      <c r="E121" s="38">
        <v>0</v>
      </c>
      <c r="F121" s="38">
        <v>10000</v>
      </c>
      <c r="G121" s="38">
        <v>0</v>
      </c>
    </row>
    <row r="122" spans="1:7" ht="20.25" customHeight="1">
      <c r="A122" s="29"/>
      <c r="B122" s="45" t="s">
        <v>97</v>
      </c>
      <c r="C122" s="38">
        <v>165000</v>
      </c>
      <c r="D122" s="38">
        <f>E122+F122+G122</f>
        <v>35000</v>
      </c>
      <c r="E122" s="38">
        <v>0</v>
      </c>
      <c r="F122" s="38">
        <v>20000</v>
      </c>
      <c r="G122" s="38">
        <v>15000</v>
      </c>
    </row>
    <row r="123" spans="1:7" ht="21.75" customHeight="1">
      <c r="A123" s="29"/>
      <c r="B123" s="45" t="s">
        <v>98</v>
      </c>
      <c r="C123" s="38">
        <v>153800</v>
      </c>
      <c r="D123" s="38">
        <f>E123+F123+G123</f>
        <v>55650</v>
      </c>
      <c r="E123" s="38">
        <v>0</v>
      </c>
      <c r="F123" s="38">
        <v>55650</v>
      </c>
      <c r="G123" s="38">
        <v>0</v>
      </c>
    </row>
    <row r="124" spans="1:7" ht="23.25">
      <c r="A124" s="29"/>
      <c r="B124" s="45" t="s">
        <v>129</v>
      </c>
      <c r="C124" s="38">
        <v>96000</v>
      </c>
      <c r="D124" s="38">
        <f>E124+F124+G124</f>
        <v>26000</v>
      </c>
      <c r="E124" s="38">
        <v>8000</v>
      </c>
      <c r="F124" s="38">
        <v>10000</v>
      </c>
      <c r="G124" s="38">
        <v>8000</v>
      </c>
    </row>
    <row r="125" spans="1:7" ht="23.25">
      <c r="A125" s="57"/>
      <c r="B125" s="134" t="s">
        <v>130</v>
      </c>
      <c r="C125" s="39">
        <v>325000</v>
      </c>
      <c r="D125" s="33">
        <f>E125+F125+G125</f>
        <v>18125</v>
      </c>
      <c r="E125" s="39">
        <v>0</v>
      </c>
      <c r="F125" s="39">
        <v>0</v>
      </c>
      <c r="G125" s="39">
        <v>18125</v>
      </c>
    </row>
    <row r="126" spans="1:7" ht="24" thickBot="1">
      <c r="A126" s="29"/>
      <c r="B126" s="61" t="s">
        <v>15</v>
      </c>
      <c r="C126" s="56">
        <f>SUM(C118:C125)</f>
        <v>7809540</v>
      </c>
      <c r="D126" s="56">
        <f>SUM(D118:D125)</f>
        <v>1534484</v>
      </c>
      <c r="E126" s="56">
        <f>SUM(E118:E125)</f>
        <v>473678</v>
      </c>
      <c r="F126" s="56">
        <f>SUM(F118:F125)</f>
        <v>555903</v>
      </c>
      <c r="G126" s="56">
        <f>SUM(G118:G125)</f>
        <v>573903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f aca="true" t="shared" si="6" ref="D127:D136">E127+F127+G127</f>
        <v>190750</v>
      </c>
      <c r="E127" s="38">
        <v>50000</v>
      </c>
      <c r="F127" s="38">
        <v>78750</v>
      </c>
      <c r="G127" s="38">
        <v>62000</v>
      </c>
    </row>
    <row r="128" spans="1:7" ht="19.5" customHeight="1">
      <c r="A128" s="29"/>
      <c r="B128" s="45" t="s">
        <v>55</v>
      </c>
      <c r="C128" s="38">
        <v>110000</v>
      </c>
      <c r="D128" s="38">
        <f t="shared" si="6"/>
        <v>30250</v>
      </c>
      <c r="E128" s="38">
        <v>6050</v>
      </c>
      <c r="F128" s="38">
        <v>6050</v>
      </c>
      <c r="G128" s="38">
        <v>18150</v>
      </c>
    </row>
    <row r="129" spans="1:7" ht="22.5" customHeight="1">
      <c r="A129" s="29"/>
      <c r="B129" s="45" t="s">
        <v>33</v>
      </c>
      <c r="C129" s="38">
        <v>130000</v>
      </c>
      <c r="D129" s="38">
        <f t="shared" si="6"/>
        <v>17000</v>
      </c>
      <c r="E129" s="38">
        <v>0</v>
      </c>
      <c r="F129" s="38">
        <v>0</v>
      </c>
      <c r="G129" s="38">
        <v>17000</v>
      </c>
    </row>
    <row r="130" spans="1:7" ht="22.5" customHeight="1">
      <c r="A130" s="29"/>
      <c r="B130" s="45" t="s">
        <v>34</v>
      </c>
      <c r="C130" s="38">
        <v>158000</v>
      </c>
      <c r="D130" s="38">
        <f t="shared" si="6"/>
        <v>19000</v>
      </c>
      <c r="E130" s="38">
        <v>0</v>
      </c>
      <c r="F130" s="38">
        <v>8000</v>
      </c>
      <c r="G130" s="38">
        <v>11000</v>
      </c>
    </row>
    <row r="131" spans="1:7" ht="21.75" customHeight="1">
      <c r="A131" s="29"/>
      <c r="B131" s="45" t="s">
        <v>35</v>
      </c>
      <c r="C131" s="38">
        <v>125000</v>
      </c>
      <c r="D131" s="38">
        <f t="shared" si="6"/>
        <v>10000</v>
      </c>
      <c r="E131" s="38">
        <v>0</v>
      </c>
      <c r="F131" s="38">
        <v>0</v>
      </c>
      <c r="G131" s="38">
        <v>10000</v>
      </c>
    </row>
    <row r="132" spans="1:7" ht="26.25" customHeight="1">
      <c r="A132" s="29"/>
      <c r="B132" s="45" t="s">
        <v>36</v>
      </c>
      <c r="C132" s="38">
        <v>127000</v>
      </c>
      <c r="D132" s="38">
        <f t="shared" si="6"/>
        <v>15500</v>
      </c>
      <c r="E132" s="38">
        <v>5000</v>
      </c>
      <c r="F132" s="38">
        <v>0</v>
      </c>
      <c r="G132" s="38">
        <v>10500</v>
      </c>
    </row>
    <row r="133" spans="1:7" ht="24.75" customHeight="1">
      <c r="A133" s="29"/>
      <c r="B133" s="45" t="s">
        <v>37</v>
      </c>
      <c r="C133" s="38">
        <v>2400180</v>
      </c>
      <c r="D133" s="38">
        <f t="shared" si="6"/>
        <v>524640.5800000001</v>
      </c>
      <c r="E133" s="38">
        <v>169546.86</v>
      </c>
      <c r="F133" s="38">
        <v>193620.52</v>
      </c>
      <c r="G133" s="38">
        <v>161473.2</v>
      </c>
    </row>
    <row r="134" spans="1:7" ht="21" customHeight="1">
      <c r="A134" s="29"/>
      <c r="B134" s="45" t="s">
        <v>38</v>
      </c>
      <c r="C134" s="38">
        <v>182000</v>
      </c>
      <c r="D134" s="38">
        <f t="shared" si="6"/>
        <v>24500</v>
      </c>
      <c r="E134" s="38">
        <v>0</v>
      </c>
      <c r="F134" s="38">
        <v>0</v>
      </c>
      <c r="G134" s="38">
        <v>24500</v>
      </c>
    </row>
    <row r="135" spans="1:7" ht="23.25" customHeight="1">
      <c r="A135" s="29"/>
      <c r="B135" s="45" t="s">
        <v>39</v>
      </c>
      <c r="C135" s="38">
        <v>111000</v>
      </c>
      <c r="D135" s="38">
        <f t="shared" si="6"/>
        <v>50000</v>
      </c>
      <c r="E135" s="38">
        <v>0</v>
      </c>
      <c r="F135" s="38">
        <v>0</v>
      </c>
      <c r="G135" s="38">
        <v>50000</v>
      </c>
    </row>
    <row r="136" spans="1:7" ht="24" customHeight="1">
      <c r="A136" s="29"/>
      <c r="B136" s="45" t="s">
        <v>40</v>
      </c>
      <c r="C136" s="38">
        <v>60000</v>
      </c>
      <c r="D136" s="38">
        <f t="shared" si="6"/>
        <v>30000</v>
      </c>
      <c r="E136" s="38">
        <v>10000</v>
      </c>
      <c r="F136" s="38">
        <v>10000</v>
      </c>
      <c r="G136" s="38">
        <v>10000</v>
      </c>
    </row>
    <row r="137" spans="1:7" ht="24.75" customHeight="1">
      <c r="A137" s="57"/>
      <c r="B137" s="59" t="s">
        <v>98</v>
      </c>
      <c r="C137" s="55">
        <v>316420</v>
      </c>
      <c r="D137" s="55">
        <f>E137+F137+G137</f>
        <v>53910.84</v>
      </c>
      <c r="E137" s="55">
        <v>21210.84</v>
      </c>
      <c r="F137" s="55">
        <v>10000</v>
      </c>
      <c r="G137" s="55">
        <v>22700</v>
      </c>
    </row>
    <row r="138" spans="1:7" ht="26.25" customHeight="1" thickBot="1">
      <c r="A138" s="24"/>
      <c r="B138" s="61" t="s">
        <v>15</v>
      </c>
      <c r="C138" s="56">
        <f>SUM(C127:C137)</f>
        <v>4357600</v>
      </c>
      <c r="D138" s="56">
        <f>SUM(D127:D137)</f>
        <v>965551.42</v>
      </c>
      <c r="E138" s="56">
        <f>SUM(E127:E137)</f>
        <v>261807.69999999998</v>
      </c>
      <c r="F138" s="56">
        <f>SUM(F127:F137)</f>
        <v>306420.52</v>
      </c>
      <c r="G138" s="56">
        <f>SUM(G127:G137)</f>
        <v>397323.2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f>E140+F140+G140</f>
        <v>6450</v>
      </c>
      <c r="E140" s="55">
        <v>2150</v>
      </c>
      <c r="F140" s="55">
        <v>2150</v>
      </c>
      <c r="G140" s="55">
        <v>2150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259890</v>
      </c>
      <c r="E141" s="56">
        <f>SUM(E139:E140)</f>
        <v>86630</v>
      </c>
      <c r="F141" s="56">
        <f>SUM(F139:F140)</f>
        <v>86630</v>
      </c>
      <c r="G141" s="56">
        <f>SUM(G139:G140)</f>
        <v>86630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f>E142+F142+G142</f>
        <v>12000</v>
      </c>
      <c r="E142" s="48">
        <v>0</v>
      </c>
      <c r="F142" s="48">
        <v>0</v>
      </c>
      <c r="G142" s="48">
        <v>12000</v>
      </c>
    </row>
    <row r="143" spans="1:7" ht="22.5" customHeight="1">
      <c r="A143" s="29"/>
      <c r="B143" s="45" t="s">
        <v>37</v>
      </c>
      <c r="C143" s="38">
        <v>5013000</v>
      </c>
      <c r="D143" s="38">
        <f>E143+F143+G143</f>
        <v>0</v>
      </c>
      <c r="E143" s="38">
        <v>0</v>
      </c>
      <c r="F143" s="38"/>
      <c r="G143" s="38">
        <v>0</v>
      </c>
    </row>
    <row r="144" spans="1:7" ht="27.75" customHeight="1">
      <c r="A144" s="31"/>
      <c r="B144" s="60" t="s">
        <v>33</v>
      </c>
      <c r="C144" s="33">
        <v>200000</v>
      </c>
      <c r="D144" s="33"/>
      <c r="E144" s="33"/>
      <c r="F144" s="33">
        <v>1227000</v>
      </c>
      <c r="G144" s="33"/>
    </row>
    <row r="145" spans="1:7" ht="27" customHeight="1" thickBot="1">
      <c r="A145" s="24"/>
      <c r="B145" s="61" t="s">
        <v>15</v>
      </c>
      <c r="C145" s="56">
        <f>SUM(C142:C144)</f>
        <v>5275000</v>
      </c>
      <c r="D145" s="56">
        <f>SUM(D142:D143)</f>
        <v>12000</v>
      </c>
      <c r="E145" s="56">
        <f>SUM(E142:E143)</f>
        <v>0</v>
      </c>
      <c r="F145" s="56">
        <f>SUM(F142:F144)</f>
        <v>1227000</v>
      </c>
      <c r="G145" s="56">
        <f>SUM(G142:G143)</f>
        <v>12000</v>
      </c>
    </row>
    <row r="146" spans="1:7" ht="32.25" customHeight="1" thickTop="1">
      <c r="A146" s="43">
        <v>13</v>
      </c>
      <c r="B146" s="141" t="s">
        <v>187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8" t="s">
        <v>105</v>
      </c>
      <c r="B150" s="178"/>
      <c r="C150" s="178"/>
      <c r="D150" s="178"/>
      <c r="E150" s="178"/>
      <c r="F150" s="178"/>
      <c r="G150" s="178"/>
    </row>
    <row r="151" spans="1:7" ht="24.75" customHeight="1">
      <c r="A151" s="30" t="s">
        <v>2</v>
      </c>
      <c r="B151" s="30" t="s">
        <v>3</v>
      </c>
      <c r="C151" s="30" t="s">
        <v>4</v>
      </c>
      <c r="D151" s="175" t="s">
        <v>14</v>
      </c>
      <c r="E151" s="176"/>
      <c r="F151" s="176"/>
      <c r="G151" s="177"/>
    </row>
    <row r="152" spans="1:7" ht="27" customHeight="1">
      <c r="A152" s="36"/>
      <c r="B152" s="36"/>
      <c r="C152" s="36"/>
      <c r="D152" s="22" t="s">
        <v>106</v>
      </c>
      <c r="E152" s="37" t="s">
        <v>16</v>
      </c>
      <c r="F152" s="37" t="s">
        <v>17</v>
      </c>
      <c r="G152" s="37" t="s">
        <v>18</v>
      </c>
    </row>
    <row r="153" spans="1:7" ht="27" customHeight="1">
      <c r="A153" s="43">
        <v>14</v>
      </c>
      <c r="B153" s="149" t="s">
        <v>152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f>E156+F156+G156</f>
        <v>0</v>
      </c>
      <c r="E156" s="38">
        <v>0</v>
      </c>
      <c r="F156" s="38">
        <v>0</v>
      </c>
      <c r="G156" s="38">
        <v>0</v>
      </c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55000</v>
      </c>
      <c r="E157" s="56">
        <f>SUM(E152:E156)</f>
        <v>50000</v>
      </c>
      <c r="F157" s="56">
        <f>SUM(F153:F156)</f>
        <v>0</v>
      </c>
      <c r="G157" s="56">
        <f>SUM(G153:G156)</f>
        <v>5000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f>E158+F158+G158</f>
        <v>0</v>
      </c>
      <c r="E158" s="33">
        <v>0</v>
      </c>
      <c r="F158" s="33">
        <v>0</v>
      </c>
      <c r="G158" s="33">
        <v>0</v>
      </c>
    </row>
    <row r="159" spans="1:7" ht="29.25" customHeight="1">
      <c r="A159" s="57"/>
      <c r="B159" s="45" t="s">
        <v>40</v>
      </c>
      <c r="C159" s="115">
        <v>20000</v>
      </c>
      <c r="D159" s="38">
        <f>E159+F159+G159</f>
        <v>0</v>
      </c>
      <c r="E159" s="38">
        <v>0</v>
      </c>
      <c r="F159" s="38">
        <v>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f>-E160+G160</f>
        <v>47500</v>
      </c>
      <c r="E160" s="144">
        <v>0</v>
      </c>
      <c r="F160" s="144">
        <v>0</v>
      </c>
      <c r="G160" s="144">
        <v>47500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47500</v>
      </c>
      <c r="E161" s="56">
        <f>SUM(E158:E158)</f>
        <v>0</v>
      </c>
      <c r="F161" s="56">
        <f>SUM(F158:F158)</f>
        <v>0</v>
      </c>
      <c r="G161" s="56">
        <f>SUM(G158:G160)</f>
        <v>47500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f>E162+F162+G162</f>
        <v>381030</v>
      </c>
      <c r="E162" s="39">
        <v>132010</v>
      </c>
      <c r="F162" s="39">
        <v>124510</v>
      </c>
      <c r="G162" s="39">
        <v>124510</v>
      </c>
    </row>
    <row r="163" spans="1:7" ht="30" customHeight="1">
      <c r="A163" s="104"/>
      <c r="B163" s="45" t="s">
        <v>42</v>
      </c>
      <c r="C163" s="38">
        <v>9130600</v>
      </c>
      <c r="D163" s="38">
        <f>E163+F163+G163</f>
        <v>2282800</v>
      </c>
      <c r="E163" s="38">
        <v>761000</v>
      </c>
      <c r="F163" s="38">
        <v>760900</v>
      </c>
      <c r="G163" s="38">
        <v>760900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2663830</v>
      </c>
      <c r="E164" s="56">
        <f>SUM(E162:E163)</f>
        <v>893010</v>
      </c>
      <c r="F164" s="56">
        <f>SUM(F162:F163)</f>
        <v>885410</v>
      </c>
      <c r="G164" s="56">
        <f>SUM(G162:G163)</f>
        <v>885410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1:G71"/>
    <mergeCell ref="A70:G70"/>
    <mergeCell ref="A115:G115"/>
    <mergeCell ref="D116:G116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7"/>
  <sheetViews>
    <sheetView view="pageBreakPreview" zoomScale="140" zoomScaleSheetLayoutView="140" workbookViewId="0" topLeftCell="A10">
      <selection activeCell="D10" sqref="D10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4" t="s">
        <v>0</v>
      </c>
      <c r="B1" s="174"/>
      <c r="C1" s="174"/>
      <c r="D1" s="174"/>
      <c r="E1" s="174"/>
      <c r="F1" s="174"/>
      <c r="G1" s="174"/>
    </row>
    <row r="2" spans="1:7" ht="26.25" customHeight="1">
      <c r="A2" s="174" t="s">
        <v>1</v>
      </c>
      <c r="B2" s="174"/>
      <c r="C2" s="174"/>
      <c r="D2" s="174"/>
      <c r="E2" s="174"/>
      <c r="F2" s="174"/>
      <c r="G2" s="174"/>
    </row>
    <row r="3" spans="1:7" ht="24.75" customHeight="1">
      <c r="A3" s="174" t="s">
        <v>193</v>
      </c>
      <c r="B3" s="174"/>
      <c r="C3" s="174"/>
      <c r="D3" s="174"/>
      <c r="E3" s="174"/>
      <c r="F3" s="174"/>
      <c r="G3" s="174"/>
    </row>
    <row r="4" spans="1:7" ht="29.25" customHeight="1">
      <c r="A4" s="178" t="s">
        <v>195</v>
      </c>
      <c r="B4" s="178"/>
      <c r="C4" s="178"/>
      <c r="D4" s="178"/>
      <c r="E4" s="178"/>
      <c r="F4" s="178"/>
      <c r="G4" s="178"/>
    </row>
    <row r="5" spans="1:7" ht="26.25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9.25" customHeight="1">
      <c r="A6" s="31"/>
      <c r="B6" s="31"/>
      <c r="C6" s="36"/>
      <c r="D6" s="22" t="s">
        <v>154</v>
      </c>
      <c r="E6" s="37" t="s">
        <v>77</v>
      </c>
      <c r="F6" s="37" t="s">
        <v>78</v>
      </c>
      <c r="G6" s="37" t="s">
        <v>79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>SUM(D8:D12)</f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1"/>
        <v>255270</v>
      </c>
      <c r="E17" s="38">
        <v>85090</v>
      </c>
      <c r="F17" s="38">
        <v>85090</v>
      </c>
      <c r="G17" s="38">
        <v>85090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159420</v>
      </c>
      <c r="E20" s="38">
        <v>53140</v>
      </c>
      <c r="F20" s="38">
        <v>53140</v>
      </c>
      <c r="G20" s="38">
        <v>53140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1"/>
        <v>113100</v>
      </c>
      <c r="E22" s="38">
        <v>37700</v>
      </c>
      <c r="F22" s="38">
        <v>37700</v>
      </c>
      <c r="G22" s="38">
        <v>37700</v>
      </c>
    </row>
    <row r="23" spans="1:7" ht="22.5" customHeight="1">
      <c r="A23" s="57"/>
      <c r="B23" s="58" t="s">
        <v>98</v>
      </c>
      <c r="C23" s="33">
        <v>264000</v>
      </c>
      <c r="D23" s="33">
        <f t="shared" si="1"/>
        <v>64710</v>
      </c>
      <c r="E23" s="33">
        <v>21570</v>
      </c>
      <c r="F23" s="33">
        <v>21570</v>
      </c>
      <c r="G23" s="33">
        <v>21570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2716638</v>
      </c>
      <c r="E24" s="56">
        <f>SUM(E15:E23)</f>
        <v>905546</v>
      </c>
      <c r="F24" s="56">
        <f>SUM(F15:F23)</f>
        <v>905546</v>
      </c>
      <c r="G24" s="125">
        <f>SUM(G15:G23)</f>
        <v>905546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2"/>
        <v>225420</v>
      </c>
      <c r="E27" s="38">
        <v>75140</v>
      </c>
      <c r="F27" s="38">
        <v>75140</v>
      </c>
      <c r="G27" s="38">
        <v>75140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485730</v>
      </c>
      <c r="E30" s="56">
        <f>SUM(E25:E29)</f>
        <v>161900</v>
      </c>
      <c r="F30" s="56">
        <f>SUM(F25:F29)</f>
        <v>161930</v>
      </c>
      <c r="G30" s="56">
        <f>SUM(G25:G29)</f>
        <v>161900</v>
      </c>
    </row>
    <row r="31" spans="1:7" ht="24" thickTop="1">
      <c r="A31" s="29">
        <v>4</v>
      </c>
      <c r="B31" s="148" t="s">
        <v>149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8" t="s">
        <v>58</v>
      </c>
      <c r="B37" s="178"/>
      <c r="C37" s="178"/>
      <c r="D37" s="178"/>
      <c r="E37" s="178"/>
      <c r="F37" s="178"/>
      <c r="G37" s="178"/>
    </row>
    <row r="38" spans="1:7" ht="27" customHeight="1">
      <c r="A38" s="30" t="s">
        <v>2</v>
      </c>
      <c r="B38" s="30" t="s">
        <v>3</v>
      </c>
      <c r="C38" s="30" t="s">
        <v>4</v>
      </c>
      <c r="D38" s="175" t="s">
        <v>14</v>
      </c>
      <c r="E38" s="176"/>
      <c r="F38" s="176"/>
      <c r="G38" s="177"/>
    </row>
    <row r="39" spans="1:7" ht="27.75" customHeight="1">
      <c r="A39" s="36"/>
      <c r="B39" s="36"/>
      <c r="C39" s="36"/>
      <c r="D39" s="22" t="s">
        <v>154</v>
      </c>
      <c r="E39" s="37" t="s">
        <v>77</v>
      </c>
      <c r="F39" s="37" t="s">
        <v>78</v>
      </c>
      <c r="G39" s="37" t="s">
        <v>79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65">
        <v>11929</v>
      </c>
      <c r="F41" s="65">
        <v>11929</v>
      </c>
      <c r="G41" s="6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1665</v>
      </c>
      <c r="E52" s="38">
        <v>555</v>
      </c>
      <c r="F52" s="38">
        <v>555</v>
      </c>
      <c r="G52" s="38">
        <v>555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91635</v>
      </c>
      <c r="E54" s="56">
        <f>SUM(E49:E53)</f>
        <v>30545</v>
      </c>
      <c r="F54" s="56">
        <f>SUM(F49:F53)</f>
        <v>30545</v>
      </c>
      <c r="G54" s="56">
        <f>SUM(G49:G53)</f>
        <v>30545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119400</v>
      </c>
      <c r="E60" s="56">
        <f>SUM(E55:E59)</f>
        <v>39800</v>
      </c>
      <c r="F60" s="56">
        <f>SUM(F55:F59)</f>
        <v>39800</v>
      </c>
      <c r="G60" s="56">
        <f>SUM(G55:G59)</f>
        <v>39800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4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81730</v>
      </c>
      <c r="E69" s="56">
        <f>SUM(E63:E68)</f>
        <v>27243.33</v>
      </c>
      <c r="F69" s="56">
        <f>SUM(F63:F68)</f>
        <v>27243.34</v>
      </c>
      <c r="G69" s="56">
        <f>SUM(G63:G68)</f>
        <v>27243.33</v>
      </c>
    </row>
    <row r="70" spans="1:7" ht="24.75" customHeight="1" thickTop="1">
      <c r="A70" s="178" t="s">
        <v>48</v>
      </c>
      <c r="B70" s="178"/>
      <c r="C70" s="178"/>
      <c r="D70" s="178"/>
      <c r="E70" s="178"/>
      <c r="F70" s="178"/>
      <c r="G70" s="178"/>
    </row>
    <row r="71" spans="1:7" ht="27.75" customHeight="1">
      <c r="A71" s="30" t="s">
        <v>2</v>
      </c>
      <c r="B71" s="30" t="s">
        <v>3</v>
      </c>
      <c r="C71" s="30" t="s">
        <v>4</v>
      </c>
      <c r="D71" s="175" t="s">
        <v>14</v>
      </c>
      <c r="E71" s="176"/>
      <c r="F71" s="176"/>
      <c r="G71" s="177"/>
    </row>
    <row r="72" spans="1:7" ht="26.25" customHeight="1">
      <c r="A72" s="36"/>
      <c r="B72" s="36"/>
      <c r="C72" s="36"/>
      <c r="D72" s="22" t="s">
        <v>154</v>
      </c>
      <c r="E72" s="37" t="s">
        <v>77</v>
      </c>
      <c r="F72" s="37" t="s">
        <v>78</v>
      </c>
      <c r="G72" s="37" t="s">
        <v>79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81730</v>
      </c>
      <c r="E73" s="65">
        <f>E69</f>
        <v>27243.33</v>
      </c>
      <c r="F73" s="65">
        <f>F69</f>
        <v>27243.34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105610</v>
      </c>
      <c r="E79" s="56">
        <f>SUM(E73:E78)</f>
        <v>35203.33</v>
      </c>
      <c r="F79" s="56">
        <f>SUM(F73:F78)</f>
        <v>35203.34</v>
      </c>
      <c r="G79" s="56">
        <f>SUM(G73:G78)</f>
        <v>35203.33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f t="shared" si="5"/>
        <v>10000</v>
      </c>
      <c r="E81" s="38">
        <v>0</v>
      </c>
      <c r="F81" s="38">
        <v>10000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14400</v>
      </c>
      <c r="E82" s="38">
        <v>4800</v>
      </c>
      <c r="F82" s="38">
        <v>4800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5"/>
        <v>77800</v>
      </c>
      <c r="E83" s="38">
        <v>46400</v>
      </c>
      <c r="F83" s="38">
        <v>15000</v>
      </c>
      <c r="G83" s="38">
        <v>16400</v>
      </c>
    </row>
    <row r="84" spans="1:7" ht="27" customHeight="1">
      <c r="A84" s="31"/>
      <c r="B84" s="58" t="s">
        <v>35</v>
      </c>
      <c r="C84" s="38">
        <v>23600</v>
      </c>
      <c r="D84" s="38">
        <f t="shared" si="5"/>
        <v>8600</v>
      </c>
      <c r="E84" s="38">
        <v>1200</v>
      </c>
      <c r="F84" s="38">
        <v>6200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5"/>
        <v>55500</v>
      </c>
      <c r="E85" s="38">
        <v>3500</v>
      </c>
      <c r="F85" s="38">
        <v>26000</v>
      </c>
      <c r="G85" s="38">
        <v>26000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10500</v>
      </c>
      <c r="E86" s="38">
        <v>3500</v>
      </c>
      <c r="F86" s="38">
        <v>3500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19500</v>
      </c>
      <c r="E87" s="38">
        <v>6500</v>
      </c>
      <c r="F87" s="38">
        <v>6500</v>
      </c>
      <c r="G87" s="38">
        <v>6500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283450</v>
      </c>
      <c r="E92" s="56">
        <f>SUM(E80:E91)</f>
        <v>94450</v>
      </c>
      <c r="F92" s="56">
        <f>SUM(F80:F91)</f>
        <v>100050</v>
      </c>
      <c r="G92" s="56">
        <f>SUM(G80:G91)</f>
        <v>88950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6" ref="D93:D101">E93+F93+G93</f>
        <v>183100</v>
      </c>
      <c r="E93" s="48">
        <v>55700</v>
      </c>
      <c r="F93" s="48">
        <v>61700</v>
      </c>
      <c r="G93" s="48">
        <v>65700</v>
      </c>
    </row>
    <row r="94" spans="1:7" ht="24" customHeight="1">
      <c r="A94" s="29"/>
      <c r="B94" s="45" t="s">
        <v>150</v>
      </c>
      <c r="C94" s="38">
        <v>40000</v>
      </c>
      <c r="D94" s="38">
        <f t="shared" si="6"/>
        <v>53000</v>
      </c>
      <c r="E94" s="38">
        <v>10000</v>
      </c>
      <c r="F94" s="38">
        <v>30000</v>
      </c>
      <c r="G94" s="38">
        <v>13000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6"/>
        <v>304000</v>
      </c>
      <c r="E95" s="38">
        <v>111000</v>
      </c>
      <c r="F95" s="38">
        <v>71000</v>
      </c>
      <c r="G95" s="38">
        <v>122000</v>
      </c>
    </row>
    <row r="96" spans="1:7" ht="21" customHeight="1">
      <c r="A96" s="29"/>
      <c r="B96" s="45" t="s">
        <v>34</v>
      </c>
      <c r="C96" s="38">
        <v>1880000</v>
      </c>
      <c r="D96" s="38">
        <f t="shared" si="6"/>
        <v>532546</v>
      </c>
      <c r="E96" s="38">
        <v>183266</v>
      </c>
      <c r="F96" s="38">
        <v>166014</v>
      </c>
      <c r="G96" s="38">
        <v>183266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5000</v>
      </c>
      <c r="E97" s="38">
        <v>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105999</v>
      </c>
      <c r="E98" s="38">
        <v>36333</v>
      </c>
      <c r="F98" s="38">
        <v>35333</v>
      </c>
      <c r="G98" s="38">
        <v>34333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>E100+F100+G100</f>
        <v>126000</v>
      </c>
      <c r="E100" s="38">
        <v>30000</v>
      </c>
      <c r="F100" s="38">
        <v>30000</v>
      </c>
      <c r="G100" s="38">
        <v>66000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1530745</v>
      </c>
      <c r="E102" s="137">
        <f>SUM(E93:E101)</f>
        <v>499999</v>
      </c>
      <c r="F102" s="137">
        <f>SUM(F93:F101)</f>
        <v>470247</v>
      </c>
      <c r="G102" s="137">
        <f>SUM(G93:G101)</f>
        <v>560499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8" t="s">
        <v>59</v>
      </c>
      <c r="B104" s="178"/>
      <c r="C104" s="178"/>
      <c r="D104" s="178"/>
      <c r="E104" s="178"/>
      <c r="F104" s="178"/>
      <c r="G104" s="178"/>
    </row>
    <row r="105" spans="1:7" ht="23.25">
      <c r="A105" s="30" t="s">
        <v>2</v>
      </c>
      <c r="B105" s="30" t="s">
        <v>3</v>
      </c>
      <c r="C105" s="30" t="s">
        <v>4</v>
      </c>
      <c r="D105" s="175" t="s">
        <v>14</v>
      </c>
      <c r="E105" s="176"/>
      <c r="F105" s="176"/>
      <c r="G105" s="177"/>
    </row>
    <row r="106" spans="1:7" ht="23.25">
      <c r="A106" s="36"/>
      <c r="B106" s="36"/>
      <c r="C106" s="36"/>
      <c r="D106" s="22" t="s">
        <v>154</v>
      </c>
      <c r="E106" s="37" t="s">
        <v>77</v>
      </c>
      <c r="F106" s="37" t="s">
        <v>78</v>
      </c>
      <c r="G106" s="37" t="s">
        <v>79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1530745</v>
      </c>
      <c r="E107" s="65">
        <f>E102</f>
        <v>499999</v>
      </c>
      <c r="F107" s="65">
        <f>F102</f>
        <v>470247</v>
      </c>
      <c r="G107" s="65">
        <f>G102</f>
        <v>560499</v>
      </c>
    </row>
    <row r="108" spans="1:7" ht="20.25" customHeight="1">
      <c r="A108" s="31"/>
      <c r="B108" s="34" t="s">
        <v>151</v>
      </c>
      <c r="C108" s="65">
        <v>160000</v>
      </c>
      <c r="D108" s="65"/>
      <c r="E108" s="65"/>
      <c r="F108" s="65"/>
      <c r="G108" s="65"/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35000</v>
      </c>
      <c r="E109" s="65">
        <v>13000</v>
      </c>
      <c r="F109" s="38">
        <v>11000</v>
      </c>
      <c r="G109" s="38">
        <v>11000</v>
      </c>
    </row>
    <row r="110" spans="1:7" ht="21" customHeight="1">
      <c r="A110" s="29"/>
      <c r="B110" s="59" t="s">
        <v>96</v>
      </c>
      <c r="C110" s="38">
        <v>150000</v>
      </c>
      <c r="D110" s="38">
        <f>E109:E110+F110+G110</f>
        <v>100000</v>
      </c>
      <c r="E110" s="38">
        <v>70000</v>
      </c>
      <c r="F110" s="38">
        <v>10000</v>
      </c>
      <c r="G110" s="38">
        <v>20000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37500</v>
      </c>
      <c r="E112" s="38">
        <v>5000</v>
      </c>
      <c r="F112" s="38">
        <v>32500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186250</v>
      </c>
      <c r="E114" s="39">
        <v>113125</v>
      </c>
      <c r="F114" s="39">
        <v>55000</v>
      </c>
      <c r="G114" s="39">
        <v>18125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1913495</v>
      </c>
      <c r="E115" s="56">
        <f>SUM(E107:E114)</f>
        <v>709124</v>
      </c>
      <c r="F115" s="56">
        <f>SUM(F107:F114)</f>
        <v>586747</v>
      </c>
      <c r="G115" s="56">
        <f>SUM(G107:G114)</f>
        <v>617624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6">E116+F116+G116</f>
        <v>212000</v>
      </c>
      <c r="E116" s="38">
        <v>66000</v>
      </c>
      <c r="F116" s="38">
        <v>77000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7"/>
        <v>50000</v>
      </c>
      <c r="E118" s="38">
        <v>0</v>
      </c>
      <c r="F118" s="38">
        <v>40000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f t="shared" si="7"/>
        <v>39500</v>
      </c>
      <c r="E119" s="38">
        <v>0</v>
      </c>
      <c r="F119" s="38">
        <v>0</v>
      </c>
      <c r="G119" s="38">
        <v>39500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40000</v>
      </c>
      <c r="E120" s="38">
        <v>0</v>
      </c>
      <c r="F120" s="38">
        <v>20000</v>
      </c>
      <c r="G120" s="38">
        <v>20000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26500</v>
      </c>
      <c r="E121" s="38">
        <v>10750</v>
      </c>
      <c r="F121" s="38">
        <v>10750</v>
      </c>
      <c r="G121" s="38">
        <v>5000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510742.65</v>
      </c>
      <c r="E122" s="38">
        <v>177716.63</v>
      </c>
      <c r="F122" s="38">
        <v>154536.2</v>
      </c>
      <c r="G122" s="38">
        <v>178489.82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7"/>
        <v>10000</v>
      </c>
      <c r="E124" s="38">
        <v>0</v>
      </c>
      <c r="F124" s="38">
        <v>5000</v>
      </c>
      <c r="G124" s="38">
        <v>5000</v>
      </c>
    </row>
    <row r="125" spans="1:7" ht="27" customHeight="1">
      <c r="A125" s="29"/>
      <c r="B125" s="45" t="s">
        <v>40</v>
      </c>
      <c r="C125" s="38">
        <v>60000</v>
      </c>
      <c r="D125" s="38">
        <f t="shared" si="7"/>
        <v>28500</v>
      </c>
      <c r="E125" s="38">
        <v>9500</v>
      </c>
      <c r="F125" s="38">
        <v>9500</v>
      </c>
      <c r="G125" s="38">
        <v>9500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7"/>
        <v>70527.7</v>
      </c>
      <c r="E126" s="55">
        <v>20621.34</v>
      </c>
      <c r="F126" s="55">
        <v>27931.6</v>
      </c>
      <c r="G126" s="55">
        <v>21974.76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1077770.35</v>
      </c>
      <c r="E127" s="56">
        <f>SUM(E116:E126)</f>
        <v>299587.97000000003</v>
      </c>
      <c r="F127" s="56">
        <f>SUM(F116:F126)</f>
        <v>359717.8</v>
      </c>
      <c r="G127" s="56">
        <f>SUM(G116:G126)</f>
        <v>418464.58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65400</v>
      </c>
      <c r="E136" s="38">
        <v>0</v>
      </c>
      <c r="F136" s="38">
        <v>0</v>
      </c>
      <c r="G136" s="38">
        <v>65400</v>
      </c>
    </row>
    <row r="137" spans="1:8" ht="24.75" customHeight="1">
      <c r="A137" s="29"/>
      <c r="B137" s="45" t="s">
        <v>34</v>
      </c>
      <c r="C137" s="38">
        <v>50000</v>
      </c>
      <c r="D137" s="38">
        <f>E137+F137+G137</f>
        <v>15000</v>
      </c>
      <c r="E137" s="38">
        <v>5000</v>
      </c>
      <c r="F137" s="38">
        <v>5000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184400</v>
      </c>
      <c r="D138" s="137">
        <f>SUM(D134:D137)</f>
        <v>80400</v>
      </c>
      <c r="E138" s="137">
        <f>SUM(E134:E137)</f>
        <v>5000</v>
      </c>
      <c r="F138" s="137">
        <f>SUM(F134:F137)</f>
        <v>5000</v>
      </c>
      <c r="G138" s="137">
        <f>SUM(G134:G137)</f>
        <v>70400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8" t="s">
        <v>105</v>
      </c>
      <c r="B140" s="178"/>
      <c r="C140" s="178"/>
      <c r="D140" s="178"/>
      <c r="E140" s="178"/>
      <c r="F140" s="178"/>
      <c r="G140" s="178"/>
    </row>
    <row r="141" spans="1:7" ht="24.75" customHeight="1">
      <c r="A141" s="30" t="s">
        <v>2</v>
      </c>
      <c r="B141" s="30" t="s">
        <v>3</v>
      </c>
      <c r="C141" s="30" t="s">
        <v>4</v>
      </c>
      <c r="D141" s="175" t="s">
        <v>14</v>
      </c>
      <c r="E141" s="176"/>
      <c r="F141" s="176"/>
      <c r="G141" s="177"/>
    </row>
    <row r="142" spans="1:7" ht="27" customHeight="1">
      <c r="A142" s="36"/>
      <c r="B142" s="36"/>
      <c r="C142" s="36"/>
      <c r="D142" s="22" t="s">
        <v>154</v>
      </c>
      <c r="E142" s="37" t="s">
        <v>77</v>
      </c>
      <c r="F142" s="37" t="s">
        <v>78</v>
      </c>
      <c r="G142" s="37" t="s">
        <v>79</v>
      </c>
    </row>
    <row r="143" spans="1:7" ht="27" customHeight="1">
      <c r="A143" s="31" t="s">
        <v>41</v>
      </c>
      <c r="B143" s="121" t="s">
        <v>57</v>
      </c>
      <c r="C143" s="65">
        <f>C138</f>
        <v>184400</v>
      </c>
      <c r="D143" s="65">
        <f>D138</f>
        <v>80400</v>
      </c>
      <c r="E143" s="118">
        <f>E138</f>
        <v>5000</v>
      </c>
      <c r="F143" s="65">
        <f>F138</f>
        <v>5000</v>
      </c>
      <c r="G143" s="65">
        <f>G138</f>
        <v>70400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150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22000</v>
      </c>
      <c r="E146" s="144">
        <v>22000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2067860</v>
      </c>
      <c r="D147" s="140">
        <f>SUM(D143:D146)</f>
        <v>102400</v>
      </c>
      <c r="E147" s="56">
        <f>SUM(E143:E146)</f>
        <v>27000</v>
      </c>
      <c r="F147" s="56">
        <f>SUM(F143:F146)</f>
        <v>5000</v>
      </c>
      <c r="G147" s="56">
        <f>SUM(G143:G146)</f>
        <v>70400</v>
      </c>
    </row>
    <row r="148" spans="1:7" ht="27" customHeight="1" thickTop="1">
      <c r="A148" s="43">
        <v>14</v>
      </c>
      <c r="B148" s="149" t="s">
        <v>152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153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16200</v>
      </c>
      <c r="E151" s="38">
        <v>5400</v>
      </c>
      <c r="F151" s="38">
        <v>5400</v>
      </c>
      <c r="G151" s="38">
        <v>5400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31200</v>
      </c>
      <c r="E152" s="56">
        <f>SUM(E148:E151)</f>
        <v>10400</v>
      </c>
      <c r="F152" s="56">
        <f>SUM(F148:F151)</f>
        <v>10400</v>
      </c>
      <c r="G152" s="56">
        <f>SUM(G148:G151)</f>
        <v>10400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649000</v>
      </c>
      <c r="E153" s="33">
        <v>210000</v>
      </c>
      <c r="F153" s="33">
        <v>160000</v>
      </c>
      <c r="G153" s="33">
        <v>279000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 thickBot="1">
      <c r="A156" s="24"/>
      <c r="B156" s="61" t="s">
        <v>15</v>
      </c>
      <c r="C156" s="56">
        <f>SUM(C153:C155)</f>
        <v>3430000</v>
      </c>
      <c r="D156" s="56">
        <f>SUM(D153:D155)</f>
        <v>799000</v>
      </c>
      <c r="E156" s="56">
        <f>SUM(E153:E155)</f>
        <v>260000</v>
      </c>
      <c r="F156" s="56">
        <f>SUM(F153:F155)</f>
        <v>210000</v>
      </c>
      <c r="G156" s="56">
        <f>SUM(G153:G155)</f>
        <v>329000</v>
      </c>
    </row>
    <row r="157" spans="1:7" ht="33" customHeight="1" thickTop="1">
      <c r="A157" s="31">
        <v>16</v>
      </c>
      <c r="B157" s="66" t="s">
        <v>104</v>
      </c>
      <c r="C157" s="39">
        <v>2410250</v>
      </c>
      <c r="D157" s="113">
        <f>E157+F157+G157</f>
        <v>404060</v>
      </c>
      <c r="E157" s="39">
        <v>134686.66</v>
      </c>
      <c r="F157" s="39">
        <v>134686.66</v>
      </c>
      <c r="G157" s="39">
        <v>134686.68</v>
      </c>
    </row>
    <row r="158" spans="1:7" ht="30" customHeight="1">
      <c r="A158" s="104"/>
      <c r="B158" s="45" t="s">
        <v>42</v>
      </c>
      <c r="C158" s="38">
        <v>8410400</v>
      </c>
      <c r="D158" s="38">
        <f>E158+F158+G158</f>
        <v>2301100</v>
      </c>
      <c r="E158" s="38">
        <v>733700</v>
      </c>
      <c r="F158" s="38">
        <v>733700</v>
      </c>
      <c r="G158" s="38">
        <v>833700</v>
      </c>
    </row>
    <row r="159" spans="1:7" ht="36" customHeight="1" thickBot="1">
      <c r="A159" s="117"/>
      <c r="B159" s="61" t="s">
        <v>15</v>
      </c>
      <c r="C159" s="56">
        <f>SUM(C157:C158)</f>
        <v>10820650</v>
      </c>
      <c r="D159" s="56">
        <f>SUM(D157:D158)</f>
        <v>2705160</v>
      </c>
      <c r="E159" s="56">
        <f>SUM(E157:E158)</f>
        <v>868386.66</v>
      </c>
      <c r="F159" s="56">
        <f>SUM(F157:F158)</f>
        <v>868386.66</v>
      </c>
      <c r="G159" s="56">
        <f>SUM(G157:G158)</f>
        <v>968386.6799999999</v>
      </c>
    </row>
    <row r="160" spans="1:7" ht="15" thickTop="1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</sheetData>
  <mergeCells count="13">
    <mergeCell ref="A140:G140"/>
    <mergeCell ref="D141:G141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A3" sqref="A3:G3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74" t="s">
        <v>0</v>
      </c>
      <c r="B1" s="174"/>
      <c r="C1" s="174"/>
      <c r="D1" s="174"/>
      <c r="E1" s="174"/>
      <c r="F1" s="174"/>
      <c r="G1" s="174"/>
    </row>
    <row r="2" spans="1:7" ht="27" customHeight="1">
      <c r="A2" s="174" t="s">
        <v>1</v>
      </c>
      <c r="B2" s="174"/>
      <c r="C2" s="174"/>
      <c r="D2" s="174"/>
      <c r="E2" s="174"/>
      <c r="F2" s="174"/>
      <c r="G2" s="174"/>
    </row>
    <row r="3" spans="1:7" ht="27" customHeight="1">
      <c r="A3" s="174" t="s">
        <v>147</v>
      </c>
      <c r="B3" s="174"/>
      <c r="C3" s="174"/>
      <c r="D3" s="174"/>
      <c r="E3" s="174"/>
      <c r="F3" s="174"/>
      <c r="G3" s="174"/>
    </row>
    <row r="4" spans="1:7" ht="27" customHeight="1">
      <c r="A4" s="178" t="s">
        <v>155</v>
      </c>
      <c r="B4" s="178"/>
      <c r="C4" s="178"/>
      <c r="D4" s="178"/>
      <c r="E4" s="178"/>
      <c r="F4" s="178"/>
      <c r="G4" s="178"/>
    </row>
    <row r="5" spans="1:7" ht="30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34.5" customHeight="1">
      <c r="A6" s="32"/>
      <c r="B6" s="32"/>
      <c r="C6" s="32"/>
      <c r="D6" s="22" t="s">
        <v>156</v>
      </c>
      <c r="E6" s="22" t="s">
        <v>77</v>
      </c>
      <c r="F6" s="22" t="s">
        <v>78</v>
      </c>
      <c r="G6" s="22" t="s">
        <v>79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>E9+F9+G9</f>
        <v>2716638</v>
      </c>
      <c r="E9" s="25">
        <v>905546</v>
      </c>
      <c r="F9" s="25">
        <v>905546</v>
      </c>
      <c r="G9" s="25">
        <v>905546</v>
      </c>
    </row>
    <row r="10" spans="1:7" ht="24" customHeight="1">
      <c r="A10" s="29"/>
      <c r="B10" s="24" t="s">
        <v>85</v>
      </c>
      <c r="C10" s="25">
        <v>389120</v>
      </c>
      <c r="D10" s="25">
        <f>E10+F10+G10</f>
        <v>91635</v>
      </c>
      <c r="E10" s="25">
        <v>30545</v>
      </c>
      <c r="F10" s="25">
        <v>30545</v>
      </c>
      <c r="G10" s="25">
        <v>30545</v>
      </c>
    </row>
    <row r="11" spans="1:7" ht="21" customHeight="1">
      <c r="A11" s="29"/>
      <c r="B11" s="24" t="s">
        <v>119</v>
      </c>
      <c r="C11" s="25">
        <v>519600</v>
      </c>
      <c r="D11" s="25">
        <f aca="true" t="shared" si="0" ref="D11:D21">E11+F11+G11</f>
        <v>119400</v>
      </c>
      <c r="E11" s="25">
        <v>39800</v>
      </c>
      <c r="F11" s="25">
        <v>39800</v>
      </c>
      <c r="G11" s="25">
        <v>39800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485730</v>
      </c>
      <c r="E12" s="25">
        <v>161900</v>
      </c>
      <c r="F12" s="25">
        <v>161930</v>
      </c>
      <c r="G12" s="25">
        <v>161900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105610</v>
      </c>
      <c r="E15" s="25">
        <v>35203.33</v>
      </c>
      <c r="F15" s="25">
        <v>35203.34</v>
      </c>
      <c r="G15" s="25">
        <v>35203.33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283450</v>
      </c>
      <c r="E16" s="25">
        <v>94450</v>
      </c>
      <c r="F16" s="25">
        <v>100050</v>
      </c>
      <c r="G16" s="25">
        <v>88950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1913495</v>
      </c>
      <c r="E17" s="25">
        <v>709124</v>
      </c>
      <c r="F17" s="25">
        <v>586747</v>
      </c>
      <c r="G17" s="25">
        <v>617624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1077770.35</v>
      </c>
      <c r="E18" s="25">
        <v>299587.97</v>
      </c>
      <c r="F18" s="25">
        <v>359717.8</v>
      </c>
      <c r="G18" s="25">
        <v>418464.58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102400</v>
      </c>
      <c r="E20" s="25">
        <v>27000</v>
      </c>
      <c r="F20" s="25">
        <v>5000</v>
      </c>
      <c r="G20" s="25">
        <v>70400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31200</v>
      </c>
      <c r="E21" s="25">
        <v>10400</v>
      </c>
      <c r="F21" s="25">
        <v>10400</v>
      </c>
      <c r="G21" s="25">
        <v>10400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>E22+F22+G22</f>
        <v>795000</v>
      </c>
      <c r="E22" s="25">
        <v>260000</v>
      </c>
      <c r="F22" s="25">
        <v>210000</v>
      </c>
      <c r="G22" s="25">
        <v>325000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>E23+F23+G23</f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>E24+F24+G24</f>
        <v>2705160</v>
      </c>
      <c r="E24" s="25">
        <v>868386.66</v>
      </c>
      <c r="F24" s="25">
        <v>868386.66</v>
      </c>
      <c r="G24" s="25">
        <v>968386.68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13587776.35</v>
      </c>
      <c r="E25" s="107">
        <f>SUM(E7:E24)</f>
        <v>5304038.96</v>
      </c>
      <c r="F25" s="107">
        <f>SUM(F7:F24)</f>
        <v>3962421.8</v>
      </c>
      <c r="G25" s="107">
        <f>SUM(G7:G24)</f>
        <v>4321315.59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ht="23.25">
      <c r="A28" s="21"/>
      <c r="B28" s="174" t="s">
        <v>67</v>
      </c>
      <c r="C28" s="174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2"/>
  <sheetViews>
    <sheetView tabSelected="1" view="pageBreakPreview" zoomScale="140" zoomScaleSheetLayoutView="140" workbookViewId="0" topLeftCell="A151">
      <selection activeCell="E155" sqref="E155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4" t="s">
        <v>0</v>
      </c>
      <c r="B1" s="174"/>
      <c r="C1" s="174"/>
      <c r="D1" s="174"/>
      <c r="E1" s="174"/>
      <c r="F1" s="174"/>
      <c r="G1" s="174"/>
    </row>
    <row r="2" spans="1:7" ht="26.25" customHeight="1">
      <c r="A2" s="174" t="s">
        <v>1</v>
      </c>
      <c r="B2" s="174"/>
      <c r="C2" s="174"/>
      <c r="D2" s="174"/>
      <c r="E2" s="174"/>
      <c r="F2" s="174"/>
      <c r="G2" s="174"/>
    </row>
    <row r="3" spans="1:7" ht="24.75" customHeight="1">
      <c r="A3" s="174" t="s">
        <v>193</v>
      </c>
      <c r="B3" s="174"/>
      <c r="C3" s="174"/>
      <c r="D3" s="174"/>
      <c r="E3" s="174"/>
      <c r="F3" s="174"/>
      <c r="G3" s="174"/>
    </row>
    <row r="4" spans="1:7" ht="29.25" customHeight="1">
      <c r="A4" s="178" t="s">
        <v>192</v>
      </c>
      <c r="B4" s="178"/>
      <c r="C4" s="178"/>
      <c r="D4" s="178"/>
      <c r="E4" s="178"/>
      <c r="F4" s="178"/>
      <c r="G4" s="178"/>
    </row>
    <row r="5" spans="1:7" ht="26.25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9.25" customHeight="1">
      <c r="A6" s="31"/>
      <c r="B6" s="31"/>
      <c r="C6" s="36"/>
      <c r="D6" s="22" t="s">
        <v>154</v>
      </c>
      <c r="E6" s="37" t="s">
        <v>77</v>
      </c>
      <c r="F6" s="37" t="s">
        <v>78</v>
      </c>
      <c r="G6" s="37" t="s">
        <v>79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90480</v>
      </c>
      <c r="E9" s="44">
        <v>15000</v>
      </c>
      <c r="F9" s="44">
        <v>15000</v>
      </c>
      <c r="G9" s="44">
        <v>60480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49560</v>
      </c>
      <c r="E11" s="44">
        <v>17280</v>
      </c>
      <c r="F11" s="44">
        <v>17280</v>
      </c>
      <c r="G11" s="44">
        <v>15000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256320</v>
      </c>
      <c r="E12" s="39">
        <v>119520</v>
      </c>
      <c r="F12" s="39">
        <v>119520</v>
      </c>
      <c r="G12" s="39">
        <v>17280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622800</v>
      </c>
      <c r="E13" s="108">
        <f>SUM(E8:E12)</f>
        <v>227280</v>
      </c>
      <c r="F13" s="108">
        <f>SUM(F8:F12)</f>
        <v>227280</v>
      </c>
      <c r="G13" s="108">
        <f>SUM(G8:G12)</f>
        <v>168240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 aca="true" t="shared" si="1" ref="D15:D23"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 t="shared" si="1"/>
        <v>67800</v>
      </c>
      <c r="E16" s="38">
        <v>22600</v>
      </c>
      <c r="F16" s="38">
        <v>22600</v>
      </c>
      <c r="G16" s="38">
        <v>22600</v>
      </c>
    </row>
    <row r="17" spans="1:7" ht="22.5" customHeight="1">
      <c r="A17" s="29"/>
      <c r="B17" s="124" t="s">
        <v>33</v>
      </c>
      <c r="C17" s="38">
        <v>1507440</v>
      </c>
      <c r="D17" s="38">
        <f t="shared" si="1"/>
        <v>327750</v>
      </c>
      <c r="E17" s="38">
        <v>109250</v>
      </c>
      <c r="F17" s="38">
        <v>109250</v>
      </c>
      <c r="G17" s="38">
        <v>109250</v>
      </c>
    </row>
    <row r="18" spans="1:7" ht="21.75" customHeight="1">
      <c r="A18" s="29"/>
      <c r="B18" s="45" t="s">
        <v>35</v>
      </c>
      <c r="C18" s="38">
        <v>239640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 t="shared" si="1"/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f t="shared" si="1"/>
        <v>168000</v>
      </c>
      <c r="E20" s="38">
        <v>56000</v>
      </c>
      <c r="F20" s="38">
        <v>56000</v>
      </c>
      <c r="G20" s="38">
        <v>56000</v>
      </c>
    </row>
    <row r="21" spans="1:7" ht="22.5" customHeight="1">
      <c r="A21" s="29"/>
      <c r="B21" s="45" t="s">
        <v>38</v>
      </c>
      <c r="C21" s="38">
        <v>1370280</v>
      </c>
      <c r="D21" s="38">
        <f t="shared" si="1"/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 t="shared" si="1"/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f t="shared" si="1"/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2671950</v>
      </c>
      <c r="E24" s="56">
        <f>SUM(E15:E23)</f>
        <v>890650</v>
      </c>
      <c r="F24" s="56">
        <f>SUM(F15:F23)</f>
        <v>890650</v>
      </c>
      <c r="G24" s="125">
        <f>SUM(G15:G23)</f>
        <v>890650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 aca="true" t="shared" si="2" ref="D25:D35">E25+F25+G25</f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 t="shared" si="2"/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f t="shared" si="2"/>
        <v>183240</v>
      </c>
      <c r="E27" s="38">
        <v>61080</v>
      </c>
      <c r="F27" s="38">
        <v>61080</v>
      </c>
      <c r="G27" s="38">
        <v>61080</v>
      </c>
    </row>
    <row r="28" spans="1:7" ht="23.25">
      <c r="A28" s="29"/>
      <c r="B28" s="46" t="s">
        <v>35</v>
      </c>
      <c r="C28" s="38">
        <v>284520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2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2"/>
        <v>451860</v>
      </c>
      <c r="E30" s="56">
        <f>SUM(E25:E29)</f>
        <v>150620</v>
      </c>
      <c r="F30" s="56">
        <f>SUM(F25:F29)</f>
        <v>150620</v>
      </c>
      <c r="G30" s="56">
        <f>SUM(G25:G29)</f>
        <v>150620</v>
      </c>
    </row>
    <row r="31" spans="1:7" ht="24" thickTop="1">
      <c r="A31" s="29">
        <v>4</v>
      </c>
      <c r="B31" s="148" t="s">
        <v>149</v>
      </c>
      <c r="C31" s="33">
        <v>678620</v>
      </c>
      <c r="D31" s="33">
        <f t="shared" si="2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2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2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2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2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8" t="s">
        <v>58</v>
      </c>
      <c r="B37" s="178"/>
      <c r="C37" s="178"/>
      <c r="D37" s="178"/>
      <c r="E37" s="178"/>
      <c r="F37" s="178"/>
      <c r="G37" s="178"/>
    </row>
    <row r="38" spans="1:7" ht="27" customHeight="1">
      <c r="A38" s="30" t="s">
        <v>2</v>
      </c>
      <c r="B38" s="30" t="s">
        <v>3</v>
      </c>
      <c r="C38" s="30" t="s">
        <v>4</v>
      </c>
      <c r="D38" s="175" t="s">
        <v>14</v>
      </c>
      <c r="E38" s="176"/>
      <c r="F38" s="176"/>
      <c r="G38" s="177"/>
    </row>
    <row r="39" spans="1:7" ht="27.75" customHeight="1">
      <c r="A39" s="36"/>
      <c r="B39" s="36"/>
      <c r="C39" s="36"/>
      <c r="D39" s="22" t="s">
        <v>154</v>
      </c>
      <c r="E39" s="37" t="s">
        <v>77</v>
      </c>
      <c r="F39" s="37" t="s">
        <v>78</v>
      </c>
      <c r="G39" s="37" t="s">
        <v>79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3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3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3"/>
        <v>43311</v>
      </c>
      <c r="E45" s="38">
        <v>14437</v>
      </c>
      <c r="F45" s="38">
        <v>14437</v>
      </c>
      <c r="G45" s="38">
        <v>14437</v>
      </c>
    </row>
    <row r="46" spans="1:7" ht="25.5" customHeight="1">
      <c r="A46" s="29"/>
      <c r="B46" s="58" t="s">
        <v>98</v>
      </c>
      <c r="C46" s="33">
        <v>117600</v>
      </c>
      <c r="D46" s="33">
        <f t="shared" si="3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1052901</v>
      </c>
      <c r="E48" s="56">
        <f>SUM(E40:E47)</f>
        <v>350967</v>
      </c>
      <c r="F48" s="56">
        <f>SUM(F40:F47)</f>
        <v>350967</v>
      </c>
      <c r="G48" s="56">
        <f>SUM(G40:G47)</f>
        <v>350967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f>E51+F51+G51</f>
        <v>17400</v>
      </c>
      <c r="E51" s="38">
        <v>5800</v>
      </c>
      <c r="F51" s="38">
        <v>5800</v>
      </c>
      <c r="G51" s="38">
        <v>5800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2520</v>
      </c>
      <c r="E52" s="55">
        <v>840</v>
      </c>
      <c r="F52" s="55">
        <v>840</v>
      </c>
      <c r="G52" s="55">
        <v>840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74340</v>
      </c>
      <c r="E53" s="56">
        <f>SUM(E49:E52)</f>
        <v>24780</v>
      </c>
      <c r="F53" s="56">
        <f>SUM(F49:F52)</f>
        <v>24780</v>
      </c>
      <c r="G53" s="56">
        <f>SUM(G49:G52)</f>
        <v>24780</v>
      </c>
    </row>
    <row r="54" spans="1:7" ht="26.25" customHeight="1" thickTop="1">
      <c r="A54" s="29"/>
      <c r="B54" s="60" t="s">
        <v>100</v>
      </c>
      <c r="C54" s="48">
        <v>222000</v>
      </c>
      <c r="D54" s="48">
        <f>E54+F54+G54</f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f>E55+F55+G55</f>
        <v>16800</v>
      </c>
      <c r="E55" s="38">
        <v>5600</v>
      </c>
      <c r="F55" s="38">
        <v>5600</v>
      </c>
      <c r="G55" s="38">
        <v>5600</v>
      </c>
    </row>
    <row r="56" spans="1:7" ht="26.25" customHeight="1">
      <c r="A56" s="57"/>
      <c r="B56" s="45" t="s">
        <v>101</v>
      </c>
      <c r="C56" s="38">
        <v>103200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>E57+F57+G57</f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119400</v>
      </c>
      <c r="E59" s="56">
        <f>SUM(E54:E58)</f>
        <v>39800</v>
      </c>
      <c r="F59" s="56">
        <f>SUM(F54:F58)</f>
        <v>39800</v>
      </c>
      <c r="G59" s="56">
        <f>SUM(G54:G58)</f>
        <v>39800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 aca="true" t="shared" si="4" ref="D60:D67"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 t="shared" si="4"/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 t="shared" si="4"/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 t="shared" si="4"/>
        <v>21817.5</v>
      </c>
      <c r="E63" s="48">
        <v>7272.5</v>
      </c>
      <c r="F63" s="48">
        <v>7272.5</v>
      </c>
      <c r="G63" s="48">
        <v>7272.5</v>
      </c>
    </row>
    <row r="64" spans="1:7" ht="23.25" customHeight="1">
      <c r="A64" s="29"/>
      <c r="B64" s="45" t="s">
        <v>33</v>
      </c>
      <c r="C64" s="38">
        <v>30900</v>
      </c>
      <c r="D64" s="38">
        <f t="shared" si="4"/>
        <v>12422.5</v>
      </c>
      <c r="E64" s="38">
        <v>2575</v>
      </c>
      <c r="F64" s="38">
        <v>2575</v>
      </c>
      <c r="G64" s="38">
        <v>7272.5</v>
      </c>
    </row>
    <row r="65" spans="1:7" ht="20.25" customHeight="1">
      <c r="A65" s="29"/>
      <c r="B65" s="45" t="s">
        <v>34</v>
      </c>
      <c r="C65" s="38">
        <v>75060</v>
      </c>
      <c r="D65" s="38">
        <f t="shared" si="4"/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 t="shared" si="4"/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f t="shared" si="4"/>
        <v>9999</v>
      </c>
      <c r="E67" s="38">
        <v>3333</v>
      </c>
      <c r="F67" s="38">
        <v>3333</v>
      </c>
      <c r="G67" s="38">
        <v>3333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78724</v>
      </c>
      <c r="E68" s="56">
        <f>SUM(E62:E67)</f>
        <v>24675.5</v>
      </c>
      <c r="F68" s="56">
        <f>SUM(F62:F67)</f>
        <v>24675.5</v>
      </c>
      <c r="G68" s="56">
        <f>SUM(G62:G67)</f>
        <v>29373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8" t="s">
        <v>48</v>
      </c>
      <c r="B70" s="178"/>
      <c r="C70" s="178"/>
      <c r="D70" s="178"/>
      <c r="E70" s="178"/>
      <c r="F70" s="178"/>
      <c r="G70" s="178"/>
    </row>
    <row r="71" spans="1:7" ht="27.75" customHeight="1">
      <c r="A71" s="30" t="s">
        <v>2</v>
      </c>
      <c r="B71" s="30" t="s">
        <v>3</v>
      </c>
      <c r="C71" s="30" t="s">
        <v>4</v>
      </c>
      <c r="D71" s="175" t="s">
        <v>14</v>
      </c>
      <c r="E71" s="176"/>
      <c r="F71" s="176"/>
      <c r="G71" s="177"/>
    </row>
    <row r="72" spans="1:7" ht="26.25" customHeight="1">
      <c r="A72" s="36"/>
      <c r="B72" s="36"/>
      <c r="C72" s="36"/>
      <c r="D72" s="22" t="s">
        <v>154</v>
      </c>
      <c r="E72" s="37" t="s">
        <v>77</v>
      </c>
      <c r="F72" s="37" t="s">
        <v>78</v>
      </c>
      <c r="G72" s="37" t="s">
        <v>79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78724</v>
      </c>
      <c r="E73" s="65">
        <f>E68</f>
        <v>24675.5</v>
      </c>
      <c r="F73" s="65">
        <f>F68</f>
        <v>24675.5</v>
      </c>
      <c r="G73" s="65">
        <f>G68</f>
        <v>29373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103969</v>
      </c>
      <c r="E78" s="56">
        <f>SUM(E73:E77)</f>
        <v>33090.5</v>
      </c>
      <c r="F78" s="56">
        <f>SUM(F73:F77)</f>
        <v>33090.5</v>
      </c>
      <c r="G78" s="56">
        <f>SUM(G73:G77)</f>
        <v>37788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f aca="true" t="shared" si="5" ref="D79:D89">E79+F79+G79</f>
        <v>63500</v>
      </c>
      <c r="E79" s="48">
        <v>19500</v>
      </c>
      <c r="F79" s="48">
        <v>24500</v>
      </c>
      <c r="G79" s="48">
        <v>19500</v>
      </c>
    </row>
    <row r="80" spans="1:7" ht="26.25" customHeight="1">
      <c r="A80" s="29"/>
      <c r="B80" s="45" t="s">
        <v>55</v>
      </c>
      <c r="C80" s="38">
        <v>23600</v>
      </c>
      <c r="D80" s="38">
        <f t="shared" si="5"/>
        <v>5000</v>
      </c>
      <c r="E80" s="38">
        <v>5000</v>
      </c>
      <c r="F80" s="38">
        <v>0</v>
      </c>
      <c r="G80" s="38">
        <v>0</v>
      </c>
    </row>
    <row r="81" spans="1:7" ht="24.75" customHeight="1">
      <c r="A81" s="29"/>
      <c r="B81" s="45" t="s">
        <v>33</v>
      </c>
      <c r="C81" s="38">
        <v>149400</v>
      </c>
      <c r="D81" s="38">
        <f t="shared" si="5"/>
        <v>31500</v>
      </c>
      <c r="E81" s="38">
        <v>10500</v>
      </c>
      <c r="F81" s="38">
        <v>10500</v>
      </c>
      <c r="G81" s="38">
        <v>10500</v>
      </c>
    </row>
    <row r="82" spans="1:7" ht="24.75" customHeight="1">
      <c r="A82" s="29"/>
      <c r="B82" s="45" t="s">
        <v>34</v>
      </c>
      <c r="C82" s="38">
        <v>229800</v>
      </c>
      <c r="D82" s="38">
        <f t="shared" si="5"/>
        <v>60300</v>
      </c>
      <c r="E82" s="38">
        <v>28900</v>
      </c>
      <c r="F82" s="38">
        <v>15000</v>
      </c>
      <c r="G82" s="38">
        <v>16400</v>
      </c>
    </row>
    <row r="83" spans="1:7" ht="27" customHeight="1">
      <c r="A83" s="31"/>
      <c r="B83" s="58" t="s">
        <v>35</v>
      </c>
      <c r="C83" s="38">
        <v>23600</v>
      </c>
      <c r="D83" s="38">
        <f t="shared" si="5"/>
        <v>14400</v>
      </c>
      <c r="E83" s="38">
        <v>1200</v>
      </c>
      <c r="F83" s="38">
        <v>12000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f t="shared" si="5"/>
        <v>60300</v>
      </c>
      <c r="E84" s="38">
        <v>20100</v>
      </c>
      <c r="F84" s="38">
        <v>20100</v>
      </c>
      <c r="G84" s="38">
        <v>20100</v>
      </c>
    </row>
    <row r="85" spans="1:7" ht="28.5" customHeight="1">
      <c r="A85" s="29"/>
      <c r="B85" s="45" t="s">
        <v>37</v>
      </c>
      <c r="C85" s="44">
        <v>57000</v>
      </c>
      <c r="D85" s="44">
        <f t="shared" si="5"/>
        <v>18000</v>
      </c>
      <c r="E85" s="38">
        <v>3500</v>
      </c>
      <c r="F85" s="38">
        <v>11000</v>
      </c>
      <c r="G85" s="38">
        <v>3500</v>
      </c>
    </row>
    <row r="86" spans="1:7" ht="25.5" customHeight="1">
      <c r="A86" s="29"/>
      <c r="B86" s="45" t="s">
        <v>38</v>
      </c>
      <c r="C86" s="38">
        <v>101200</v>
      </c>
      <c r="D86" s="38">
        <f t="shared" si="5"/>
        <v>20020</v>
      </c>
      <c r="E86" s="38">
        <v>4340</v>
      </c>
      <c r="F86" s="38">
        <v>6840</v>
      </c>
      <c r="G86" s="38">
        <v>8840</v>
      </c>
    </row>
    <row r="87" spans="1:7" ht="27" customHeight="1">
      <c r="A87" s="29"/>
      <c r="B87" s="45" t="s">
        <v>39</v>
      </c>
      <c r="C87" s="38">
        <v>10000</v>
      </c>
      <c r="D87" s="38">
        <f t="shared" si="5"/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f t="shared" si="5"/>
        <v>8000</v>
      </c>
      <c r="E88" s="44">
        <v>3000</v>
      </c>
      <c r="F88" s="38">
        <v>2500</v>
      </c>
      <c r="G88" s="38">
        <v>2500</v>
      </c>
    </row>
    <row r="89" spans="1:7" ht="26.25" customHeight="1">
      <c r="A89" s="29"/>
      <c r="B89" s="58" t="s">
        <v>42</v>
      </c>
      <c r="C89" s="33">
        <v>4000</v>
      </c>
      <c r="D89" s="39">
        <f t="shared" si="5"/>
        <v>0</v>
      </c>
      <c r="E89" s="39">
        <v>0</v>
      </c>
      <c r="F89" s="33">
        <v>0</v>
      </c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283520</v>
      </c>
      <c r="E90" s="56">
        <f>SUM(E79:E89)</f>
        <v>96040</v>
      </c>
      <c r="F90" s="56">
        <f>SUM(F79:F89)</f>
        <v>102440</v>
      </c>
      <c r="G90" s="56">
        <f>SUM(G79:G89)</f>
        <v>85040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f aca="true" t="shared" si="6" ref="D91:D99">E91+F91+G91</f>
        <v>210800</v>
      </c>
      <c r="E91" s="48">
        <v>60600</v>
      </c>
      <c r="F91" s="48">
        <v>56600</v>
      </c>
      <c r="G91" s="48">
        <v>93600</v>
      </c>
    </row>
    <row r="92" spans="1:7" ht="25.5" customHeight="1">
      <c r="A92" s="29"/>
      <c r="B92" s="45" t="s">
        <v>150</v>
      </c>
      <c r="C92" s="38">
        <v>20000</v>
      </c>
      <c r="D92" s="38">
        <f t="shared" si="6"/>
        <v>20000</v>
      </c>
      <c r="E92" s="38">
        <v>0</v>
      </c>
      <c r="F92" s="38">
        <v>0</v>
      </c>
      <c r="G92" s="38">
        <v>20000</v>
      </c>
    </row>
    <row r="93" spans="1:7" ht="24.75" customHeight="1">
      <c r="A93" s="29"/>
      <c r="B93" s="45" t="s">
        <v>33</v>
      </c>
      <c r="C93" s="38">
        <v>1500000</v>
      </c>
      <c r="D93" s="38">
        <f t="shared" si="6"/>
        <v>429800</v>
      </c>
      <c r="E93" s="38">
        <v>107800</v>
      </c>
      <c r="F93" s="38">
        <v>203000</v>
      </c>
      <c r="G93" s="38">
        <v>119000</v>
      </c>
    </row>
    <row r="94" spans="1:7" ht="25.5" customHeight="1">
      <c r="A94" s="29"/>
      <c r="B94" s="45" t="s">
        <v>34</v>
      </c>
      <c r="C94" s="38">
        <v>2267740</v>
      </c>
      <c r="D94" s="38">
        <f t="shared" si="6"/>
        <v>560755</v>
      </c>
      <c r="E94" s="38">
        <v>192705</v>
      </c>
      <c r="F94" s="38">
        <v>175345</v>
      </c>
      <c r="G94" s="38">
        <v>192705</v>
      </c>
    </row>
    <row r="95" spans="1:7" ht="25.5" customHeight="1">
      <c r="A95" s="29"/>
      <c r="B95" s="45" t="s">
        <v>35</v>
      </c>
      <c r="C95" s="38">
        <v>20000</v>
      </c>
      <c r="D95" s="38">
        <f t="shared" si="6"/>
        <v>5000</v>
      </c>
      <c r="E95" s="38">
        <v>0</v>
      </c>
      <c r="F95" s="38">
        <v>2500</v>
      </c>
      <c r="G95" s="38">
        <v>2500</v>
      </c>
    </row>
    <row r="96" spans="1:7" ht="25.5" customHeight="1">
      <c r="A96" s="29"/>
      <c r="B96" s="45" t="s">
        <v>36</v>
      </c>
      <c r="C96" s="38">
        <v>320000</v>
      </c>
      <c r="D96" s="38">
        <f t="shared" si="6"/>
        <v>84999</v>
      </c>
      <c r="E96" s="38">
        <v>28333</v>
      </c>
      <c r="F96" s="38">
        <v>28333</v>
      </c>
      <c r="G96" s="38">
        <v>28333</v>
      </c>
    </row>
    <row r="97" spans="1:7" ht="24.75" customHeight="1">
      <c r="A97" s="29"/>
      <c r="B97" s="45" t="s">
        <v>37</v>
      </c>
      <c r="C97" s="38">
        <v>450000</v>
      </c>
      <c r="D97" s="38">
        <f t="shared" si="6"/>
        <v>96100</v>
      </c>
      <c r="E97" s="38">
        <v>28700</v>
      </c>
      <c r="F97" s="38">
        <v>28700</v>
      </c>
      <c r="G97" s="38">
        <v>38700</v>
      </c>
    </row>
    <row r="98" spans="1:7" ht="25.5" customHeight="1">
      <c r="A98" s="29"/>
      <c r="B98" s="45" t="s">
        <v>38</v>
      </c>
      <c r="C98" s="38">
        <v>456000</v>
      </c>
      <c r="D98" s="38">
        <f t="shared" si="6"/>
        <v>86520</v>
      </c>
      <c r="E98" s="38">
        <v>28840</v>
      </c>
      <c r="F98" s="38">
        <v>28840</v>
      </c>
      <c r="G98" s="38">
        <v>28840</v>
      </c>
    </row>
    <row r="99" spans="1:7" ht="22.5" customHeight="1">
      <c r="A99" s="29"/>
      <c r="B99" s="45" t="s">
        <v>39</v>
      </c>
      <c r="C99" s="38">
        <v>530000</v>
      </c>
      <c r="D99" s="38">
        <f t="shared" si="6"/>
        <v>132000</v>
      </c>
      <c r="E99" s="38">
        <v>44000</v>
      </c>
      <c r="F99" s="38">
        <v>44000</v>
      </c>
      <c r="G99" s="38">
        <v>44000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1625974</v>
      </c>
      <c r="E100" s="137">
        <f>SUM(E91:E99)</f>
        <v>490978</v>
      </c>
      <c r="F100" s="137">
        <f>SUM(F91:F99)</f>
        <v>567318</v>
      </c>
      <c r="G100" s="137">
        <f>SUM(G91:G99)</f>
        <v>567678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8" t="s">
        <v>59</v>
      </c>
      <c r="B115" s="178"/>
      <c r="C115" s="178"/>
      <c r="D115" s="178"/>
      <c r="E115" s="178"/>
      <c r="F115" s="178"/>
      <c r="G115" s="178"/>
    </row>
    <row r="116" spans="1:7" ht="23.25">
      <c r="A116" s="30" t="s">
        <v>2</v>
      </c>
      <c r="B116" s="30" t="s">
        <v>3</v>
      </c>
      <c r="C116" s="30" t="s">
        <v>4</v>
      </c>
      <c r="D116" s="175" t="s">
        <v>14</v>
      </c>
      <c r="E116" s="176"/>
      <c r="F116" s="176"/>
      <c r="G116" s="177"/>
    </row>
    <row r="117" spans="1:7" ht="23.25">
      <c r="A117" s="36"/>
      <c r="B117" s="36"/>
      <c r="C117" s="36"/>
      <c r="D117" s="22" t="s">
        <v>154</v>
      </c>
      <c r="E117" s="37" t="s">
        <v>77</v>
      </c>
      <c r="F117" s="37" t="s">
        <v>78</v>
      </c>
      <c r="G117" s="37" t="s">
        <v>79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1625974</v>
      </c>
      <c r="E118" s="65">
        <f>E100</f>
        <v>490978</v>
      </c>
      <c r="F118" s="65">
        <f>F100</f>
        <v>567318</v>
      </c>
      <c r="G118" s="65">
        <f>G100</f>
        <v>567678</v>
      </c>
    </row>
    <row r="119" spans="1:7" ht="20.25" customHeight="1">
      <c r="A119" s="31"/>
      <c r="B119" s="165" t="s">
        <v>151</v>
      </c>
      <c r="C119" s="115">
        <v>337000</v>
      </c>
      <c r="D119" s="115">
        <f>E119+F119+G119</f>
        <v>69000</v>
      </c>
      <c r="E119" s="115">
        <v>23000</v>
      </c>
      <c r="F119" s="115">
        <v>23000</v>
      </c>
      <c r="G119" s="115">
        <v>23000</v>
      </c>
    </row>
    <row r="120" spans="1:7" ht="21.75" customHeight="1">
      <c r="A120" s="29"/>
      <c r="B120" s="45" t="s">
        <v>40</v>
      </c>
      <c r="C120" s="38">
        <v>40000</v>
      </c>
      <c r="D120" s="38">
        <f>E120+F120+G120</f>
        <v>12000</v>
      </c>
      <c r="E120" s="115">
        <v>0</v>
      </c>
      <c r="F120" s="38">
        <v>12000</v>
      </c>
      <c r="G120" s="38">
        <v>0</v>
      </c>
    </row>
    <row r="121" spans="1:7" ht="21" customHeight="1">
      <c r="A121" s="29"/>
      <c r="B121" s="45" t="s">
        <v>96</v>
      </c>
      <c r="C121" s="38">
        <v>200000</v>
      </c>
      <c r="D121" s="38">
        <f>E120:E121+F121+G121</f>
        <v>80000</v>
      </c>
      <c r="E121" s="38">
        <v>70000</v>
      </c>
      <c r="F121" s="38">
        <v>10000</v>
      </c>
      <c r="G121" s="38">
        <v>0</v>
      </c>
    </row>
    <row r="122" spans="1:7" ht="20.25" customHeight="1">
      <c r="A122" s="29"/>
      <c r="B122" s="45" t="s">
        <v>97</v>
      </c>
      <c r="C122" s="38">
        <v>165000</v>
      </c>
      <c r="D122" s="38">
        <f>E122+F122+G122</f>
        <v>5000</v>
      </c>
      <c r="E122" s="38">
        <v>0</v>
      </c>
      <c r="F122" s="38">
        <v>0</v>
      </c>
      <c r="G122" s="38">
        <v>5000</v>
      </c>
    </row>
    <row r="123" spans="1:7" ht="21.75" customHeight="1">
      <c r="A123" s="29"/>
      <c r="B123" s="45" t="s">
        <v>98</v>
      </c>
      <c r="C123" s="38">
        <v>153800</v>
      </c>
      <c r="D123" s="38">
        <f>E123+F123+G123</f>
        <v>6250</v>
      </c>
      <c r="E123" s="38">
        <v>0</v>
      </c>
      <c r="F123" s="38">
        <v>6250</v>
      </c>
      <c r="G123" s="38">
        <v>0</v>
      </c>
    </row>
    <row r="124" spans="1:7" ht="23.25">
      <c r="A124" s="29"/>
      <c r="B124" s="45" t="s">
        <v>129</v>
      </c>
      <c r="C124" s="38">
        <v>96000</v>
      </c>
      <c r="D124" s="38">
        <f>E124+F124+G124</f>
        <v>16000</v>
      </c>
      <c r="E124" s="38">
        <v>8000</v>
      </c>
      <c r="F124" s="38">
        <v>8000</v>
      </c>
      <c r="G124" s="38">
        <v>0</v>
      </c>
    </row>
    <row r="125" spans="1:7" ht="23.25">
      <c r="A125" s="57"/>
      <c r="B125" s="134" t="s">
        <v>130</v>
      </c>
      <c r="C125" s="39">
        <v>325000</v>
      </c>
      <c r="D125" s="33">
        <f>E125+F125+G125</f>
        <v>216250</v>
      </c>
      <c r="E125" s="39">
        <v>163125</v>
      </c>
      <c r="F125" s="39">
        <v>35000</v>
      </c>
      <c r="G125" s="39">
        <v>18125</v>
      </c>
    </row>
    <row r="126" spans="1:7" ht="24" thickBot="1">
      <c r="A126" s="29"/>
      <c r="B126" s="61" t="s">
        <v>15</v>
      </c>
      <c r="C126" s="56">
        <f>SUM(C118:C125)</f>
        <v>7809540</v>
      </c>
      <c r="D126" s="56">
        <f>SUM(D118:D125)</f>
        <v>2030474</v>
      </c>
      <c r="E126" s="56">
        <f>SUM(E118:E125)</f>
        <v>755103</v>
      </c>
      <c r="F126" s="56">
        <f>SUM(F118:F125)</f>
        <v>661568</v>
      </c>
      <c r="G126" s="56">
        <f>SUM(G118:G125)</f>
        <v>613803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f aca="true" t="shared" si="7" ref="D127:D137">E127+F127+G127</f>
        <v>145500</v>
      </c>
      <c r="E127" s="38">
        <v>44500</v>
      </c>
      <c r="F127" s="38">
        <v>49500</v>
      </c>
      <c r="G127" s="38">
        <v>51500</v>
      </c>
    </row>
    <row r="128" spans="1:7" ht="19.5" customHeight="1">
      <c r="A128" s="29"/>
      <c r="B128" s="45" t="s">
        <v>55</v>
      </c>
      <c r="C128" s="38">
        <v>110000</v>
      </c>
      <c r="D128" s="38">
        <f t="shared" si="7"/>
        <v>35650</v>
      </c>
      <c r="E128" s="38">
        <v>11050</v>
      </c>
      <c r="F128" s="38">
        <v>13550</v>
      </c>
      <c r="G128" s="38">
        <v>11050</v>
      </c>
    </row>
    <row r="129" spans="1:7" ht="22.5" customHeight="1">
      <c r="A129" s="29"/>
      <c r="B129" s="45" t="s">
        <v>33</v>
      </c>
      <c r="C129" s="38">
        <v>130000</v>
      </c>
      <c r="D129" s="38">
        <f t="shared" si="7"/>
        <v>40000</v>
      </c>
      <c r="E129" s="38">
        <v>12000</v>
      </c>
      <c r="F129" s="38">
        <v>28000</v>
      </c>
      <c r="G129" s="38">
        <v>0</v>
      </c>
    </row>
    <row r="130" spans="1:7" ht="22.5" customHeight="1">
      <c r="A130" s="29"/>
      <c r="B130" s="45" t="s">
        <v>34</v>
      </c>
      <c r="C130" s="38">
        <v>158000</v>
      </c>
      <c r="D130" s="38">
        <f t="shared" si="7"/>
        <v>1037650</v>
      </c>
      <c r="E130" s="38">
        <v>346970</v>
      </c>
      <c r="F130" s="38">
        <v>315710</v>
      </c>
      <c r="G130" s="38">
        <v>374970</v>
      </c>
    </row>
    <row r="131" spans="1:7" ht="21.75" customHeight="1">
      <c r="A131" s="29"/>
      <c r="B131" s="45" t="s">
        <v>35</v>
      </c>
      <c r="C131" s="38">
        <v>125000</v>
      </c>
      <c r="D131" s="38">
        <f t="shared" si="7"/>
        <v>40000</v>
      </c>
      <c r="E131" s="38">
        <v>0</v>
      </c>
      <c r="F131" s="38">
        <v>20000</v>
      </c>
      <c r="G131" s="38">
        <v>20000</v>
      </c>
    </row>
    <row r="132" spans="1:7" ht="26.25" customHeight="1">
      <c r="A132" s="29"/>
      <c r="B132" s="45" t="s">
        <v>36</v>
      </c>
      <c r="C132" s="38">
        <v>127000</v>
      </c>
      <c r="D132" s="38">
        <f t="shared" si="7"/>
        <v>40500</v>
      </c>
      <c r="E132" s="38">
        <v>0</v>
      </c>
      <c r="F132" s="38">
        <v>20000</v>
      </c>
      <c r="G132" s="38">
        <v>20500</v>
      </c>
    </row>
    <row r="133" spans="1:7" ht="24.75" customHeight="1">
      <c r="A133" s="29"/>
      <c r="B133" s="45" t="s">
        <v>37</v>
      </c>
      <c r="C133" s="38">
        <v>2400180</v>
      </c>
      <c r="D133" s="38">
        <f t="shared" si="7"/>
        <v>517140.58</v>
      </c>
      <c r="E133" s="38">
        <v>169546.86</v>
      </c>
      <c r="F133" s="38">
        <v>186120.52</v>
      </c>
      <c r="G133" s="38">
        <v>161473.2</v>
      </c>
    </row>
    <row r="134" spans="1:7" ht="21" customHeight="1">
      <c r="A134" s="29"/>
      <c r="B134" s="45" t="s">
        <v>38</v>
      </c>
      <c r="C134" s="38">
        <v>182000</v>
      </c>
      <c r="D134" s="38">
        <f t="shared" si="7"/>
        <v>49500</v>
      </c>
      <c r="E134" s="38">
        <v>1500</v>
      </c>
      <c r="F134" s="38">
        <v>1500</v>
      </c>
      <c r="G134" s="38">
        <v>46500</v>
      </c>
    </row>
    <row r="135" spans="1:7" ht="23.25" customHeight="1">
      <c r="A135" s="29"/>
      <c r="B135" s="45" t="s">
        <v>39</v>
      </c>
      <c r="C135" s="38">
        <v>111000</v>
      </c>
      <c r="D135" s="38">
        <f t="shared" si="7"/>
        <v>10000</v>
      </c>
      <c r="E135" s="38">
        <v>0</v>
      </c>
      <c r="F135" s="38">
        <v>5000</v>
      </c>
      <c r="G135" s="38">
        <v>5000</v>
      </c>
    </row>
    <row r="136" spans="1:7" ht="24" customHeight="1">
      <c r="A136" s="29"/>
      <c r="B136" s="45" t="s">
        <v>40</v>
      </c>
      <c r="C136" s="38">
        <v>60000</v>
      </c>
      <c r="D136" s="38">
        <f t="shared" si="7"/>
        <v>30000</v>
      </c>
      <c r="E136" s="38">
        <v>10000</v>
      </c>
      <c r="F136" s="38">
        <v>10000</v>
      </c>
      <c r="G136" s="38">
        <v>10000</v>
      </c>
    </row>
    <row r="137" spans="1:7" ht="24.75" customHeight="1">
      <c r="A137" s="57"/>
      <c r="B137" s="59" t="s">
        <v>98</v>
      </c>
      <c r="C137" s="55">
        <v>316420</v>
      </c>
      <c r="D137" s="55">
        <f t="shared" si="7"/>
        <v>75132.52</v>
      </c>
      <c r="E137" s="55">
        <v>21210.84</v>
      </c>
      <c r="F137" s="55">
        <v>31220.88</v>
      </c>
      <c r="G137" s="55">
        <v>22700.8</v>
      </c>
    </row>
    <row r="138" spans="1:7" ht="26.25" customHeight="1" thickBot="1">
      <c r="A138" s="24"/>
      <c r="B138" s="61" t="s">
        <v>15</v>
      </c>
      <c r="C138" s="56">
        <f>SUM(C127:C137)</f>
        <v>4357600</v>
      </c>
      <c r="D138" s="56">
        <f>SUM(D127:D137)</f>
        <v>2021073.1</v>
      </c>
      <c r="E138" s="56">
        <f>SUM(E127:E137)</f>
        <v>616777.7</v>
      </c>
      <c r="F138" s="56">
        <f>SUM(F127:F137)</f>
        <v>680601.4</v>
      </c>
      <c r="G138" s="56">
        <f>SUM(G127:G137)</f>
        <v>723694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f>E140+F140+G140</f>
        <v>6450</v>
      </c>
      <c r="E140" s="55">
        <v>2150</v>
      </c>
      <c r="F140" s="55">
        <v>2150</v>
      </c>
      <c r="G140" s="55">
        <v>2150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259890</v>
      </c>
      <c r="E141" s="56">
        <f>SUM(E139:E140)</f>
        <v>86630</v>
      </c>
      <c r="F141" s="56">
        <f>SUM(F139:F140)</f>
        <v>86630</v>
      </c>
      <c r="G141" s="56">
        <f>SUM(G139:G140)</f>
        <v>86630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f>E142+F142+G142</f>
        <v>47000</v>
      </c>
      <c r="E142" s="48">
        <v>32000</v>
      </c>
      <c r="F142" s="48">
        <v>0</v>
      </c>
      <c r="G142" s="48">
        <v>15000</v>
      </c>
    </row>
    <row r="143" spans="1:7" ht="22.5" customHeight="1">
      <c r="A143" s="29"/>
      <c r="B143" s="45" t="s">
        <v>37</v>
      </c>
      <c r="C143" s="38">
        <v>5013000</v>
      </c>
      <c r="D143" s="38">
        <f>E143+F143+G143</f>
        <v>1227000</v>
      </c>
      <c r="E143" s="38">
        <v>0</v>
      </c>
      <c r="F143" s="38">
        <v>1227000</v>
      </c>
      <c r="G143" s="38">
        <v>0</v>
      </c>
    </row>
    <row r="144" spans="1:7" ht="27.75" customHeight="1">
      <c r="A144" s="31"/>
      <c r="B144" s="60" t="s">
        <v>33</v>
      </c>
      <c r="C144" s="33">
        <v>200000</v>
      </c>
      <c r="D144" s="33">
        <f>E144+F144+G144</f>
        <v>200000</v>
      </c>
      <c r="E144" s="33">
        <v>0</v>
      </c>
      <c r="F144" s="33">
        <v>0</v>
      </c>
      <c r="G144" s="33">
        <v>200000</v>
      </c>
    </row>
    <row r="145" spans="1:7" ht="27" customHeight="1" thickBot="1">
      <c r="A145" s="24"/>
      <c r="B145" s="61" t="s">
        <v>15</v>
      </c>
      <c r="C145" s="56">
        <f>SUM(C142:C144)</f>
        <v>5275000</v>
      </c>
      <c r="D145" s="56">
        <f>SUM(D142:D143)</f>
        <v>1274000</v>
      </c>
      <c r="E145" s="56">
        <f>SUM(E142:E144)</f>
        <v>32000</v>
      </c>
      <c r="F145" s="56">
        <f>SUM(F142:F144)</f>
        <v>1227000</v>
      </c>
      <c r="G145" s="56">
        <f>SUM(G142:G144)</f>
        <v>215000</v>
      </c>
    </row>
    <row r="146" spans="1:7" ht="32.25" customHeight="1" thickTop="1">
      <c r="A146" s="43">
        <v>13</v>
      </c>
      <c r="B146" s="141" t="s">
        <v>187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8" t="s">
        <v>105</v>
      </c>
      <c r="B150" s="178"/>
      <c r="C150" s="178"/>
      <c r="D150" s="178"/>
      <c r="E150" s="178"/>
      <c r="F150" s="178"/>
      <c r="G150" s="178"/>
    </row>
    <row r="151" spans="1:7" ht="24.75" customHeight="1">
      <c r="A151" s="30" t="s">
        <v>2</v>
      </c>
      <c r="B151" s="30" t="s">
        <v>3</v>
      </c>
      <c r="C151" s="30" t="s">
        <v>4</v>
      </c>
      <c r="D151" s="175" t="s">
        <v>14</v>
      </c>
      <c r="E151" s="176"/>
      <c r="F151" s="176"/>
      <c r="G151" s="177"/>
    </row>
    <row r="152" spans="1:7" ht="27" customHeight="1">
      <c r="A152" s="36"/>
      <c r="B152" s="36"/>
      <c r="C152" s="36"/>
      <c r="D152" s="22" t="s">
        <v>154</v>
      </c>
      <c r="E152" s="37" t="s">
        <v>77</v>
      </c>
      <c r="F152" s="37" t="s">
        <v>78</v>
      </c>
      <c r="G152" s="37" t="s">
        <v>79</v>
      </c>
    </row>
    <row r="153" spans="1:7" ht="27" customHeight="1">
      <c r="A153" s="43">
        <v>14</v>
      </c>
      <c r="B153" s="149" t="s">
        <v>152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f>E156+F156+G156</f>
        <v>3000</v>
      </c>
      <c r="E156" s="38">
        <v>0</v>
      </c>
      <c r="F156" s="38">
        <v>0</v>
      </c>
      <c r="G156" s="38">
        <v>3000</v>
      </c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58000</v>
      </c>
      <c r="E157" s="56">
        <f>SUM(E152:E156)</f>
        <v>50000</v>
      </c>
      <c r="F157" s="56">
        <f>SUM(F153:F156)</f>
        <v>0</v>
      </c>
      <c r="G157" s="56">
        <f>SUM(G153:G156)</f>
        <v>8000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f>E158+F158+G158</f>
        <v>95500</v>
      </c>
      <c r="E158" s="33">
        <v>0</v>
      </c>
      <c r="F158" s="33">
        <v>0</v>
      </c>
      <c r="G158" s="33">
        <v>95500</v>
      </c>
    </row>
    <row r="159" spans="1:7" ht="29.25" customHeight="1">
      <c r="A159" s="57"/>
      <c r="B159" s="45" t="s">
        <v>40</v>
      </c>
      <c r="C159" s="115">
        <v>20000</v>
      </c>
      <c r="D159" s="38">
        <f>E159+F159+G159</f>
        <v>6000</v>
      </c>
      <c r="E159" s="38">
        <v>6000</v>
      </c>
      <c r="F159" s="38">
        <v>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f>E160+F160+G160</f>
        <v>47500</v>
      </c>
      <c r="E160" s="144">
        <v>32500</v>
      </c>
      <c r="F160" s="144">
        <v>7500</v>
      </c>
      <c r="G160" s="144">
        <v>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149000</v>
      </c>
      <c r="E161" s="56">
        <f>SUM(E158:E160)</f>
        <v>38500</v>
      </c>
      <c r="F161" s="56">
        <f>SUM(F158:F160)</f>
        <v>7500</v>
      </c>
      <c r="G161" s="56">
        <f>SUM(G158:G160)</f>
        <v>103000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f>E162+F162+G162</f>
        <v>373530</v>
      </c>
      <c r="E162" s="39">
        <v>124510</v>
      </c>
      <c r="F162" s="39">
        <v>124510</v>
      </c>
      <c r="G162" s="39">
        <v>124510</v>
      </c>
    </row>
    <row r="163" spans="1:7" ht="29.25" customHeight="1">
      <c r="A163" s="104"/>
      <c r="B163" s="45" t="s">
        <v>42</v>
      </c>
      <c r="C163" s="38">
        <v>9130600</v>
      </c>
      <c r="D163" s="38">
        <f>E163+F163+G163</f>
        <v>2283000</v>
      </c>
      <c r="E163" s="38">
        <v>761000</v>
      </c>
      <c r="F163" s="38">
        <v>761000</v>
      </c>
      <c r="G163" s="38">
        <v>761000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2656530</v>
      </c>
      <c r="E164" s="56">
        <f>SUM(E162:E163)</f>
        <v>885510</v>
      </c>
      <c r="F164" s="56">
        <f>SUM(F162:F163)</f>
        <v>885510</v>
      </c>
      <c r="G164" s="56">
        <f>SUM(G162:G163)</f>
        <v>885510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mergeCells count="13">
    <mergeCell ref="A150:G150"/>
    <mergeCell ref="D151:G151"/>
    <mergeCell ref="D71:G71"/>
    <mergeCell ref="A70:G70"/>
    <mergeCell ref="A115:G115"/>
    <mergeCell ref="D116:G116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J9" sqref="J9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s="35" customFormat="1" ht="27" customHeight="1">
      <c r="A1" s="174" t="s">
        <v>0</v>
      </c>
      <c r="B1" s="174"/>
      <c r="C1" s="174"/>
      <c r="D1" s="174"/>
      <c r="E1" s="174"/>
      <c r="F1" s="174"/>
      <c r="G1" s="174"/>
    </row>
    <row r="2" spans="1:7" s="35" customFormat="1" ht="27" customHeight="1">
      <c r="A2" s="174" t="s">
        <v>1</v>
      </c>
      <c r="B2" s="174"/>
      <c r="C2" s="174"/>
      <c r="D2" s="174"/>
      <c r="E2" s="174"/>
      <c r="F2" s="174"/>
      <c r="G2" s="174"/>
    </row>
    <row r="3" spans="1:7" s="35" customFormat="1" ht="27" customHeight="1">
      <c r="A3" s="174" t="s">
        <v>188</v>
      </c>
      <c r="B3" s="174"/>
      <c r="C3" s="174"/>
      <c r="D3" s="174"/>
      <c r="E3" s="174"/>
      <c r="F3" s="174"/>
      <c r="G3" s="174"/>
    </row>
    <row r="4" spans="1:7" s="35" customFormat="1" ht="27" customHeight="1">
      <c r="A4" s="178" t="s">
        <v>189</v>
      </c>
      <c r="B4" s="178"/>
      <c r="C4" s="178"/>
      <c r="D4" s="178"/>
      <c r="E4" s="178"/>
      <c r="F4" s="178"/>
      <c r="G4" s="178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s="35" customFormat="1" ht="27" customHeight="1">
      <c r="A6" s="32"/>
      <c r="B6" s="32"/>
      <c r="C6" s="32"/>
      <c r="D6" s="22" t="s">
        <v>190</v>
      </c>
      <c r="E6" s="22" t="s">
        <v>16</v>
      </c>
      <c r="F6" s="22" t="s">
        <v>17</v>
      </c>
      <c r="G6" s="22" t="s">
        <v>18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24">E9+F9+G9</f>
        <v>2674860</v>
      </c>
      <c r="E9" s="25">
        <v>891620</v>
      </c>
      <c r="F9" s="25">
        <v>891620</v>
      </c>
      <c r="G9" s="25">
        <v>891620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0</v>
      </c>
      <c r="E10" s="25"/>
      <c r="F10" s="25"/>
      <c r="G10" s="25"/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119400</v>
      </c>
      <c r="E11" s="25">
        <v>39800</v>
      </c>
      <c r="F11" s="25">
        <v>39800</v>
      </c>
      <c r="G11" s="25">
        <v>39800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456300</v>
      </c>
      <c r="E12" s="25">
        <v>152100</v>
      </c>
      <c r="F12" s="25">
        <v>152100</v>
      </c>
      <c r="G12" s="25">
        <v>152100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132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24" t="s">
        <v>133</v>
      </c>
      <c r="C15" s="25">
        <v>397090</v>
      </c>
      <c r="D15" s="25">
        <f t="shared" si="0"/>
        <v>73740</v>
      </c>
      <c r="E15" s="25">
        <v>24580</v>
      </c>
      <c r="F15" s="25">
        <v>24580</v>
      </c>
      <c r="G15" s="25">
        <v>24580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f t="shared" si="0"/>
        <v>277420</v>
      </c>
      <c r="E16" s="25">
        <v>80240</v>
      </c>
      <c r="F16" s="25">
        <v>101840</v>
      </c>
      <c r="G16" s="25">
        <v>95340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f t="shared" si="0"/>
        <v>1603484</v>
      </c>
      <c r="E17" s="25">
        <v>473678</v>
      </c>
      <c r="F17" s="25">
        <v>555903</v>
      </c>
      <c r="G17" s="25">
        <v>573903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f t="shared" si="0"/>
        <v>965551.4199999999</v>
      </c>
      <c r="E18" s="25">
        <v>261807.7</v>
      </c>
      <c r="F18" s="25">
        <v>306420.52</v>
      </c>
      <c r="G18" s="25">
        <v>397323.2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55000</v>
      </c>
      <c r="E21" s="25">
        <v>50000</v>
      </c>
      <c r="F21" s="25">
        <v>0</v>
      </c>
      <c r="G21" s="25">
        <v>5000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f>E22+F22+G22</f>
        <v>47500</v>
      </c>
      <c r="E22" s="25">
        <v>0</v>
      </c>
      <c r="F22" s="25">
        <v>0</v>
      </c>
      <c r="G22" s="25">
        <v>47500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1239000</v>
      </c>
      <c r="E23" s="25">
        <v>0</v>
      </c>
      <c r="F23" s="25">
        <v>1227000</v>
      </c>
      <c r="G23" s="25">
        <v>12000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 t="shared" si="0"/>
        <v>2663830</v>
      </c>
      <c r="E24" s="25">
        <v>893010</v>
      </c>
      <c r="F24" s="25">
        <v>885410</v>
      </c>
      <c r="G24" s="25">
        <v>885410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12173716.42</v>
      </c>
      <c r="E25" s="167">
        <f>SUM(E7:E24)</f>
        <v>3532712.7</v>
      </c>
      <c r="F25" s="167">
        <f>SUM(F7:F24)</f>
        <v>4850550.52</v>
      </c>
      <c r="G25" s="169">
        <f>SUM(G7:G24)</f>
        <v>3790453.2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s="35" customFormat="1" ht="23.25">
      <c r="A28" s="21"/>
      <c r="B28" s="174" t="s">
        <v>67</v>
      </c>
      <c r="C28" s="174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0">
      <selection activeCell="C22" sqref="C22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5.5" customHeight="1">
      <c r="A1" s="174" t="s">
        <v>0</v>
      </c>
      <c r="B1" s="174"/>
      <c r="C1" s="174"/>
      <c r="D1" s="174"/>
      <c r="E1" s="174"/>
      <c r="F1" s="174"/>
      <c r="G1" s="174"/>
    </row>
    <row r="2" spans="1:7" ht="24" customHeight="1">
      <c r="A2" s="174" t="s">
        <v>1</v>
      </c>
      <c r="B2" s="174"/>
      <c r="C2" s="174"/>
      <c r="D2" s="174"/>
      <c r="E2" s="174"/>
      <c r="F2" s="174"/>
      <c r="G2" s="174"/>
    </row>
    <row r="3" spans="1:7" ht="27" customHeight="1">
      <c r="A3" s="174" t="s">
        <v>147</v>
      </c>
      <c r="B3" s="174"/>
      <c r="C3" s="174"/>
      <c r="D3" s="174"/>
      <c r="E3" s="174"/>
      <c r="F3" s="174"/>
      <c r="G3" s="174"/>
    </row>
    <row r="4" spans="1:7" ht="27" customHeight="1">
      <c r="A4" s="178" t="s">
        <v>163</v>
      </c>
      <c r="B4" s="178"/>
      <c r="C4" s="178"/>
      <c r="D4" s="178"/>
      <c r="E4" s="178"/>
      <c r="F4" s="178"/>
      <c r="G4" s="178"/>
    </row>
    <row r="5" spans="1:7" ht="30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7" customHeight="1">
      <c r="A6" s="32"/>
      <c r="B6" s="32"/>
      <c r="C6" s="32"/>
      <c r="D6" s="22" t="s">
        <v>158</v>
      </c>
      <c r="E6" s="22" t="s">
        <v>80</v>
      </c>
      <c r="F6" s="22" t="s">
        <v>81</v>
      </c>
      <c r="G6" s="22" t="s">
        <v>82</v>
      </c>
    </row>
    <row r="7" spans="1:8" ht="25.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 aca="true" t="shared" si="0" ref="D9:D24">E9+F9+G9</f>
        <v>2727528</v>
      </c>
      <c r="E9" s="25">
        <v>909176</v>
      </c>
      <c r="F9" s="25">
        <v>909176</v>
      </c>
      <c r="G9" s="25">
        <v>909176</v>
      </c>
    </row>
    <row r="10" spans="1:7" ht="24" customHeight="1">
      <c r="A10" s="29"/>
      <c r="B10" s="24" t="s">
        <v>85</v>
      </c>
      <c r="C10" s="25">
        <v>389120</v>
      </c>
      <c r="D10" s="25">
        <f t="shared" si="0"/>
        <v>93915</v>
      </c>
      <c r="E10" s="25">
        <v>31305</v>
      </c>
      <c r="F10" s="25">
        <v>31305</v>
      </c>
      <c r="G10" s="25">
        <v>31305</v>
      </c>
    </row>
    <row r="11" spans="1:7" ht="21" customHeight="1">
      <c r="A11" s="29"/>
      <c r="B11" s="24" t="s">
        <v>119</v>
      </c>
      <c r="C11" s="25">
        <v>519600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486570</v>
      </c>
      <c r="E12" s="25">
        <v>162180</v>
      </c>
      <c r="F12" s="25">
        <v>162210</v>
      </c>
      <c r="G12" s="25">
        <v>162180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105460</v>
      </c>
      <c r="E15" s="25">
        <v>35153.33</v>
      </c>
      <c r="F15" s="25">
        <v>35153.34</v>
      </c>
      <c r="G15" s="25">
        <v>35153.33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299450</v>
      </c>
      <c r="E16" s="25">
        <v>74450</v>
      </c>
      <c r="F16" s="25">
        <v>103350</v>
      </c>
      <c r="G16" s="25">
        <v>121650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v>2103745</v>
      </c>
      <c r="E17" s="25">
        <v>714748</v>
      </c>
      <c r="F17" s="25">
        <v>681624</v>
      </c>
      <c r="G17" s="25">
        <v>707373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1139800.18</v>
      </c>
      <c r="E18" s="25">
        <v>264971.02</v>
      </c>
      <c r="F18" s="25">
        <v>419587.97</v>
      </c>
      <c r="G18" s="25">
        <v>455241.19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81100</v>
      </c>
      <c r="E20" s="25">
        <v>35000</v>
      </c>
      <c r="F20" s="25">
        <v>41100</v>
      </c>
      <c r="G20" s="25">
        <v>5000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66500</v>
      </c>
      <c r="E21" s="25">
        <v>55500</v>
      </c>
      <c r="F21" s="25">
        <v>5500</v>
      </c>
      <c r="G21" s="25">
        <v>5500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 t="shared" si="0"/>
        <v>832000</v>
      </c>
      <c r="E22" s="25">
        <v>320000</v>
      </c>
      <c r="F22" s="25">
        <v>200000</v>
      </c>
      <c r="G22" s="25">
        <v>312000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 t="shared" si="0"/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 t="shared" si="0"/>
        <v>2448010</v>
      </c>
      <c r="E24" s="25">
        <v>812670</v>
      </c>
      <c r="F24" s="25">
        <v>822670</v>
      </c>
      <c r="G24" s="25">
        <v>812670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13642526.18</v>
      </c>
      <c r="E25" s="107">
        <f>SUM(E7:E24)</f>
        <v>5309969.35</v>
      </c>
      <c r="F25" s="107">
        <f>SUM(F7:F24)</f>
        <v>4093492.3099999996</v>
      </c>
      <c r="G25" s="107">
        <f>SUM(G7:G24)</f>
        <v>4239064.52</v>
      </c>
    </row>
    <row r="26" spans="1:7" ht="21.7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ht="23.25">
      <c r="A28" s="21"/>
      <c r="B28" s="174" t="s">
        <v>67</v>
      </c>
      <c r="C28" s="174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4">
      <selection activeCell="E15" sqref="E15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74" t="s">
        <v>0</v>
      </c>
      <c r="B1" s="174"/>
      <c r="C1" s="174"/>
      <c r="D1" s="174"/>
      <c r="E1" s="174"/>
      <c r="F1" s="174"/>
      <c r="G1" s="174"/>
    </row>
    <row r="2" spans="1:7" ht="27" customHeight="1">
      <c r="A2" s="174" t="s">
        <v>1</v>
      </c>
      <c r="B2" s="174"/>
      <c r="C2" s="174"/>
      <c r="D2" s="174"/>
      <c r="E2" s="174"/>
      <c r="F2" s="174"/>
      <c r="G2" s="174"/>
    </row>
    <row r="3" spans="1:7" ht="27" customHeight="1">
      <c r="A3" s="174" t="s">
        <v>147</v>
      </c>
      <c r="B3" s="174"/>
      <c r="C3" s="174"/>
      <c r="D3" s="174"/>
      <c r="E3" s="174"/>
      <c r="F3" s="174"/>
      <c r="G3" s="174"/>
    </row>
    <row r="4" spans="1:7" ht="27" customHeight="1">
      <c r="A4" s="178" t="s">
        <v>175</v>
      </c>
      <c r="B4" s="178"/>
      <c r="C4" s="178"/>
      <c r="D4" s="178"/>
      <c r="E4" s="178"/>
      <c r="F4" s="178"/>
      <c r="G4" s="178"/>
    </row>
    <row r="5" spans="1:7" ht="30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34.5" customHeight="1">
      <c r="A6" s="32"/>
      <c r="B6" s="32"/>
      <c r="C6" s="32"/>
      <c r="D6" s="22" t="s">
        <v>176</v>
      </c>
      <c r="E6" s="22" t="s">
        <v>120</v>
      </c>
      <c r="F6" s="22" t="s">
        <v>89</v>
      </c>
      <c r="G6" s="22" t="s">
        <v>90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 aca="true" t="shared" si="0" ref="D9:D24">E9+F9+G9</f>
        <v>2727528</v>
      </c>
      <c r="E9" s="25">
        <v>909176</v>
      </c>
      <c r="F9" s="25">
        <v>909176</v>
      </c>
      <c r="G9" s="25">
        <v>909176</v>
      </c>
    </row>
    <row r="10" spans="1:7" ht="24" customHeight="1">
      <c r="A10" s="29"/>
      <c r="B10" s="24" t="s">
        <v>85</v>
      </c>
      <c r="C10" s="25">
        <v>389120</v>
      </c>
      <c r="D10" s="25">
        <f t="shared" si="0"/>
        <v>93915</v>
      </c>
      <c r="E10" s="25">
        <v>31305</v>
      </c>
      <c r="F10" s="25">
        <v>31305</v>
      </c>
      <c r="G10" s="25">
        <v>31305</v>
      </c>
    </row>
    <row r="11" spans="1:7" ht="21" customHeight="1">
      <c r="A11" s="29"/>
      <c r="B11" s="24" t="s">
        <v>119</v>
      </c>
      <c r="C11" s="25">
        <v>519600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446733</v>
      </c>
      <c r="E12" s="25">
        <v>162180</v>
      </c>
      <c r="F12" s="25">
        <v>142173</v>
      </c>
      <c r="G12" s="25">
        <v>142380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3224</v>
      </c>
      <c r="E13" s="25">
        <v>1074</v>
      </c>
      <c r="F13" s="25">
        <v>1074</v>
      </c>
      <c r="G13" s="25">
        <v>1076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105467.99</v>
      </c>
      <c r="E15" s="25">
        <v>35153.33</v>
      </c>
      <c r="F15" s="25">
        <v>35153.33</v>
      </c>
      <c r="G15" s="25">
        <v>35161.33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352750</v>
      </c>
      <c r="E16" s="25">
        <v>87650</v>
      </c>
      <c r="F16" s="25">
        <v>82650</v>
      </c>
      <c r="G16" s="25">
        <v>182450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1755621</v>
      </c>
      <c r="E17" s="25">
        <v>690624</v>
      </c>
      <c r="F17" s="25">
        <v>538124</v>
      </c>
      <c r="G17" s="25">
        <v>526873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1073899.58</v>
      </c>
      <c r="E18" s="25">
        <v>275717.2</v>
      </c>
      <c r="F18" s="25">
        <v>411964.58</v>
      </c>
      <c r="G18" s="25">
        <v>386217.8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163840</v>
      </c>
      <c r="E19" s="25">
        <v>54480</v>
      </c>
      <c r="F19" s="25">
        <v>54680</v>
      </c>
      <c r="G19" s="25">
        <v>54680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1315000</v>
      </c>
      <c r="E20" s="25">
        <v>1305000</v>
      </c>
      <c r="F20" s="25">
        <v>5000</v>
      </c>
      <c r="G20" s="25">
        <v>5000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31500</v>
      </c>
      <c r="E21" s="25">
        <v>10500</v>
      </c>
      <c r="F21" s="25">
        <v>10500</v>
      </c>
      <c r="G21" s="25">
        <v>10500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 t="shared" si="0"/>
        <v>1274000</v>
      </c>
      <c r="E22" s="25">
        <v>488000</v>
      </c>
      <c r="F22" s="25">
        <v>546000</v>
      </c>
      <c r="G22" s="25">
        <v>240000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 t="shared" si="0"/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 t="shared" si="0"/>
        <v>4538910</v>
      </c>
      <c r="E24" s="25">
        <v>1512970</v>
      </c>
      <c r="F24" s="25">
        <v>1512970</v>
      </c>
      <c r="G24" s="25">
        <v>1512970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16958529.57</v>
      </c>
      <c r="E25" s="107">
        <f>SUM(E7:E24)</f>
        <v>7397876.53</v>
      </c>
      <c r="F25" s="107">
        <f>SUM(F7:F24)</f>
        <v>4901816.91</v>
      </c>
      <c r="G25" s="107">
        <f>SUM(G7:G24)</f>
        <v>4658836.13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ht="23.25">
      <c r="A28" s="21"/>
      <c r="B28" s="174" t="s">
        <v>67</v>
      </c>
      <c r="C28" s="174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40" zoomScaleSheetLayoutView="140" workbookViewId="0" topLeftCell="A145">
      <selection activeCell="D150" sqref="D150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4" t="s">
        <v>0</v>
      </c>
      <c r="B1" s="174"/>
      <c r="C1" s="174"/>
      <c r="D1" s="174"/>
      <c r="E1" s="174"/>
      <c r="F1" s="174"/>
      <c r="G1" s="174"/>
    </row>
    <row r="2" spans="1:7" ht="26.25" customHeight="1">
      <c r="A2" s="174" t="s">
        <v>1</v>
      </c>
      <c r="B2" s="174"/>
      <c r="C2" s="174"/>
      <c r="D2" s="174"/>
      <c r="E2" s="174"/>
      <c r="F2" s="174"/>
      <c r="G2" s="174"/>
    </row>
    <row r="3" spans="1:7" ht="24.75" customHeight="1">
      <c r="A3" s="174" t="s">
        <v>148</v>
      </c>
      <c r="B3" s="174"/>
      <c r="C3" s="174"/>
      <c r="D3" s="174"/>
      <c r="E3" s="174"/>
      <c r="F3" s="174"/>
      <c r="G3" s="174"/>
    </row>
    <row r="4" spans="1:7" ht="29.25" customHeight="1">
      <c r="A4" s="178" t="s">
        <v>159</v>
      </c>
      <c r="B4" s="178"/>
      <c r="C4" s="178"/>
      <c r="D4" s="178"/>
      <c r="E4" s="178"/>
      <c r="F4" s="178"/>
      <c r="G4" s="178"/>
    </row>
    <row r="5" spans="1:7" ht="26.25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9.25" customHeight="1">
      <c r="A6" s="31"/>
      <c r="B6" s="31"/>
      <c r="C6" s="36"/>
      <c r="D6" s="22" t="s">
        <v>160</v>
      </c>
      <c r="E6" s="37" t="s">
        <v>80</v>
      </c>
      <c r="F6" s="37" t="s">
        <v>81</v>
      </c>
      <c r="G6" s="37" t="s">
        <v>82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 t="s">
        <v>41</v>
      </c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1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v>259830</v>
      </c>
      <c r="E17" s="38">
        <v>86610</v>
      </c>
      <c r="F17" s="38">
        <v>86610</v>
      </c>
      <c r="G17" s="38">
        <v>86610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v>162240</v>
      </c>
      <c r="E20" s="38">
        <v>54080</v>
      </c>
      <c r="F20" s="38">
        <v>54080</v>
      </c>
      <c r="G20" s="38">
        <v>54080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v>115320</v>
      </c>
      <c r="E22" s="38">
        <v>38440</v>
      </c>
      <c r="F22" s="38">
        <v>38440</v>
      </c>
      <c r="G22" s="38">
        <v>38440</v>
      </c>
    </row>
    <row r="23" spans="1:7" ht="22.5" customHeight="1">
      <c r="A23" s="57"/>
      <c r="B23" s="58" t="s">
        <v>98</v>
      </c>
      <c r="C23" s="33">
        <v>264000</v>
      </c>
      <c r="D23" s="33"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2727528</v>
      </c>
      <c r="E24" s="56">
        <f>SUM(E15:E23)</f>
        <v>909176</v>
      </c>
      <c r="F24" s="56">
        <f>SUM(F15:F23)</f>
        <v>909176</v>
      </c>
      <c r="G24" s="125">
        <v>909176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v>226260</v>
      </c>
      <c r="E27" s="38">
        <v>75420</v>
      </c>
      <c r="F27" s="38">
        <v>75420</v>
      </c>
      <c r="G27" s="38">
        <v>75420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486570</v>
      </c>
      <c r="E30" s="56">
        <f>SUM(E25:E29)</f>
        <v>162180</v>
      </c>
      <c r="F30" s="56">
        <f>SUM(F25:F29)</f>
        <v>162210</v>
      </c>
      <c r="G30" s="56">
        <f>SUM(G25:G29)</f>
        <v>162180</v>
      </c>
    </row>
    <row r="31" spans="1:7" ht="24" thickTop="1">
      <c r="A31" s="29">
        <v>4</v>
      </c>
      <c r="B31" s="148" t="s">
        <v>149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8" t="s">
        <v>58</v>
      </c>
      <c r="B37" s="178"/>
      <c r="C37" s="178"/>
      <c r="D37" s="178"/>
      <c r="E37" s="178"/>
      <c r="F37" s="178"/>
      <c r="G37" s="178"/>
    </row>
    <row r="38" spans="1:7" ht="27" customHeight="1">
      <c r="A38" s="30" t="s">
        <v>2</v>
      </c>
      <c r="B38" s="30" t="s">
        <v>3</v>
      </c>
      <c r="C38" s="30" t="s">
        <v>4</v>
      </c>
      <c r="D38" s="175" t="s">
        <v>14</v>
      </c>
      <c r="E38" s="176"/>
      <c r="F38" s="176"/>
      <c r="G38" s="177"/>
    </row>
    <row r="39" spans="1:7" ht="27.75" customHeight="1">
      <c r="A39" s="36"/>
      <c r="B39" s="36"/>
      <c r="C39" s="36"/>
      <c r="D39" s="22" t="s">
        <v>160</v>
      </c>
      <c r="E39" s="37" t="s">
        <v>80</v>
      </c>
      <c r="F39" s="37" t="s">
        <v>81</v>
      </c>
      <c r="G39" s="37" t="s">
        <v>82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115">
        <v>11929</v>
      </c>
      <c r="F41" s="115">
        <v>11929</v>
      </c>
      <c r="G41" s="11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v>22800</v>
      </c>
      <c r="E50" s="38">
        <v>7600</v>
      </c>
      <c r="F50" s="38">
        <v>7600</v>
      </c>
      <c r="G50" s="38">
        <v>7600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v>945</v>
      </c>
      <c r="E52" s="38">
        <v>315</v>
      </c>
      <c r="F52" s="38">
        <v>315</v>
      </c>
      <c r="G52" s="38">
        <v>315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93915</v>
      </c>
      <c r="E54" s="56">
        <f>SUM(E49:E53)</f>
        <v>31305</v>
      </c>
      <c r="F54" s="56">
        <f>SUM(F49:F53)</f>
        <v>31305</v>
      </c>
      <c r="G54" s="56">
        <v>31305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v>128400</v>
      </c>
      <c r="E60" s="56">
        <v>42800</v>
      </c>
      <c r="F60" s="56">
        <v>42800</v>
      </c>
      <c r="G60" s="56">
        <v>42800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v>14700</v>
      </c>
      <c r="E63" s="68">
        <v>4900</v>
      </c>
      <c r="F63" s="68">
        <v>4900</v>
      </c>
      <c r="G63" s="68">
        <v>4900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81580</v>
      </c>
      <c r="E69" s="56">
        <f>SUM(E63:E68)</f>
        <v>27193.33</v>
      </c>
      <c r="F69" s="56">
        <f>SUM(F63:F68)</f>
        <v>27193.34</v>
      </c>
      <c r="G69" s="56">
        <v>27193.33</v>
      </c>
    </row>
    <row r="70" spans="1:7" ht="24.75" customHeight="1" thickTop="1">
      <c r="A70" s="178" t="s">
        <v>48</v>
      </c>
      <c r="B70" s="178"/>
      <c r="C70" s="178"/>
      <c r="D70" s="178"/>
      <c r="E70" s="178"/>
      <c r="F70" s="178"/>
      <c r="G70" s="178"/>
    </row>
    <row r="71" spans="1:7" ht="27.75" customHeight="1">
      <c r="A71" s="30" t="s">
        <v>2</v>
      </c>
      <c r="B71" s="30" t="s">
        <v>3</v>
      </c>
      <c r="C71" s="30" t="s">
        <v>4</v>
      </c>
      <c r="D71" s="175" t="s">
        <v>14</v>
      </c>
      <c r="E71" s="176"/>
      <c r="F71" s="176"/>
      <c r="G71" s="177"/>
    </row>
    <row r="72" spans="1:7" ht="26.25" customHeight="1">
      <c r="A72" s="36"/>
      <c r="B72" s="36"/>
      <c r="C72" s="36"/>
      <c r="D72" s="22" t="s">
        <v>160</v>
      </c>
      <c r="E72" s="37" t="s">
        <v>80</v>
      </c>
      <c r="F72" s="37" t="s">
        <v>81</v>
      </c>
      <c r="G72" s="37" t="s">
        <v>82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81580</v>
      </c>
      <c r="E73" s="65">
        <f>E69</f>
        <v>27193.33</v>
      </c>
      <c r="F73" s="65">
        <f>F69</f>
        <v>27193.34</v>
      </c>
      <c r="G73" s="65">
        <f>G69</f>
        <v>27193.33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105460</v>
      </c>
      <c r="E79" s="56">
        <f>SUM(E73:E78)</f>
        <v>35153.33</v>
      </c>
      <c r="F79" s="56">
        <f>SUM(F73:F78)</f>
        <v>35153.34</v>
      </c>
      <c r="G79" s="56">
        <f>SUM(G73:G78)</f>
        <v>35153.33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v>4000</v>
      </c>
      <c r="E81" s="38">
        <v>4000</v>
      </c>
      <c r="F81" s="38" t="s">
        <v>164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19400</v>
      </c>
      <c r="E82" s="38">
        <v>4800</v>
      </c>
      <c r="F82" s="38">
        <v>4800</v>
      </c>
      <c r="G82" s="38">
        <v>9800</v>
      </c>
    </row>
    <row r="83" spans="1:7" ht="24.75" customHeight="1">
      <c r="A83" s="29"/>
      <c r="B83" s="45" t="s">
        <v>34</v>
      </c>
      <c r="C83" s="38">
        <v>230000</v>
      </c>
      <c r="D83" s="38">
        <v>52200</v>
      </c>
      <c r="E83" s="38">
        <v>16400</v>
      </c>
      <c r="F83" s="38">
        <v>16400</v>
      </c>
      <c r="G83" s="38">
        <v>19400</v>
      </c>
    </row>
    <row r="84" spans="1:7" ht="27" customHeight="1">
      <c r="A84" s="31"/>
      <c r="B84" s="58" t="s">
        <v>35</v>
      </c>
      <c r="C84" s="38">
        <v>23600</v>
      </c>
      <c r="D84" s="38">
        <v>8200</v>
      </c>
      <c r="E84" s="38">
        <v>1200</v>
      </c>
      <c r="F84" s="38">
        <v>1200</v>
      </c>
      <c r="G84" s="38">
        <v>5800</v>
      </c>
    </row>
    <row r="85" spans="1:7" ht="26.25" customHeight="1">
      <c r="A85" s="29"/>
      <c r="B85" s="45" t="s">
        <v>36</v>
      </c>
      <c r="C85" s="44">
        <v>172000</v>
      </c>
      <c r="D85" s="44">
        <v>64500</v>
      </c>
      <c r="E85" s="38">
        <v>6500</v>
      </c>
      <c r="F85" s="38">
        <v>29000</v>
      </c>
      <c r="G85" s="38">
        <v>29000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18000</v>
      </c>
      <c r="E86" s="38">
        <v>3500</v>
      </c>
      <c r="F86" s="38">
        <v>6000</v>
      </c>
      <c r="G86" s="38">
        <v>8500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31700</v>
      </c>
      <c r="E87" s="38">
        <v>9500</v>
      </c>
      <c r="F87" s="38">
        <v>11100</v>
      </c>
      <c r="G87" s="38">
        <v>11100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7500</v>
      </c>
      <c r="E90" s="44">
        <v>0</v>
      </c>
      <c r="F90" s="38">
        <v>0</v>
      </c>
      <c r="G90" s="44">
        <v>7500</v>
      </c>
    </row>
    <row r="91" spans="1:7" ht="26.25" customHeight="1">
      <c r="A91" s="29"/>
      <c r="B91" s="58" t="s">
        <v>42</v>
      </c>
      <c r="C91" s="33">
        <v>13600</v>
      </c>
      <c r="D91" s="39">
        <v>6800</v>
      </c>
      <c r="E91" s="39">
        <v>0</v>
      </c>
      <c r="F91" s="33">
        <v>6800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299450</v>
      </c>
      <c r="E92" s="56">
        <f>SUM(E80:E91)</f>
        <v>74450</v>
      </c>
      <c r="F92" s="56">
        <f>SUM(F80:F91)</f>
        <v>103350</v>
      </c>
      <c r="G92" s="56">
        <f>SUM(G80:G91)</f>
        <v>121650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v>330100</v>
      </c>
      <c r="E93" s="48">
        <v>162700</v>
      </c>
      <c r="F93" s="48">
        <v>61700</v>
      </c>
      <c r="G93" s="48">
        <v>105700</v>
      </c>
    </row>
    <row r="94" spans="1:7" ht="24" customHeight="1">
      <c r="A94" s="29"/>
      <c r="B94" s="45" t="s">
        <v>150</v>
      </c>
      <c r="C94" s="38">
        <v>40000</v>
      </c>
      <c r="D94" s="38">
        <v>4000</v>
      </c>
      <c r="E94" s="38">
        <v>4000</v>
      </c>
      <c r="F94" s="38" t="s">
        <v>166</v>
      </c>
      <c r="G94" s="38" t="s">
        <v>165</v>
      </c>
    </row>
    <row r="95" spans="1:7" ht="19.5" customHeight="1">
      <c r="A95" s="29"/>
      <c r="B95" s="45" t="s">
        <v>33</v>
      </c>
      <c r="C95" s="38">
        <v>1141000</v>
      </c>
      <c r="D95" s="38">
        <v>414000</v>
      </c>
      <c r="E95" s="38">
        <v>131000</v>
      </c>
      <c r="F95" s="38">
        <v>191000</v>
      </c>
      <c r="G95" s="38">
        <v>92000</v>
      </c>
    </row>
    <row r="96" spans="1:7" ht="21" customHeight="1">
      <c r="A96" s="29"/>
      <c r="B96" s="45" t="s">
        <v>34</v>
      </c>
      <c r="C96" s="38">
        <v>1880000</v>
      </c>
      <c r="D96" s="38">
        <f aca="true" t="shared" si="6" ref="D96:D101">E96+F96+G96</f>
        <v>538296</v>
      </c>
      <c r="E96" s="38">
        <v>177515</v>
      </c>
      <c r="F96" s="38">
        <v>183266</v>
      </c>
      <c r="G96" s="38">
        <v>177515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7500</v>
      </c>
      <c r="E97" s="38">
        <v>2500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99999</v>
      </c>
      <c r="E98" s="38">
        <v>33333</v>
      </c>
      <c r="F98" s="38">
        <v>33833</v>
      </c>
      <c r="G98" s="38">
        <v>32833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 t="shared" si="6"/>
        <v>241000</v>
      </c>
      <c r="E100" s="38">
        <v>80000</v>
      </c>
      <c r="F100" s="38">
        <v>81000</v>
      </c>
      <c r="G100" s="38">
        <v>80000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1855995</v>
      </c>
      <c r="E102" s="137">
        <f>SUM(E93:E101)</f>
        <v>664748</v>
      </c>
      <c r="F102" s="137">
        <f>SUM(F93:F101)</f>
        <v>626999</v>
      </c>
      <c r="G102" s="137">
        <f>SUM(G93:G101)</f>
        <v>564248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8" t="s">
        <v>59</v>
      </c>
      <c r="B104" s="178"/>
      <c r="C104" s="178"/>
      <c r="D104" s="178"/>
      <c r="E104" s="178"/>
      <c r="F104" s="178"/>
      <c r="G104" s="178"/>
    </row>
    <row r="105" spans="1:7" ht="23.25">
      <c r="A105" s="30" t="s">
        <v>2</v>
      </c>
      <c r="B105" s="30" t="s">
        <v>3</v>
      </c>
      <c r="C105" s="30" t="s">
        <v>4</v>
      </c>
      <c r="D105" s="175" t="s">
        <v>14</v>
      </c>
      <c r="E105" s="176"/>
      <c r="F105" s="176"/>
      <c r="G105" s="177"/>
    </row>
    <row r="106" spans="1:7" ht="23.25">
      <c r="A106" s="31"/>
      <c r="B106" s="31"/>
      <c r="C106" s="31"/>
      <c r="D106" s="30" t="s">
        <v>160</v>
      </c>
      <c r="E106" s="152" t="s">
        <v>80</v>
      </c>
      <c r="F106" s="152" t="s">
        <v>81</v>
      </c>
      <c r="G106" s="152" t="s">
        <v>82</v>
      </c>
    </row>
    <row r="107" spans="1:7" ht="20.25" customHeight="1">
      <c r="A107" s="29"/>
      <c r="B107" s="153" t="s">
        <v>57</v>
      </c>
      <c r="C107" s="151">
        <f>C102</f>
        <v>5957000</v>
      </c>
      <c r="D107" s="151">
        <f>D102</f>
        <v>1855995</v>
      </c>
      <c r="E107" s="151">
        <f>E102</f>
        <v>664748</v>
      </c>
      <c r="F107" s="151">
        <f>F102</f>
        <v>626999</v>
      </c>
      <c r="G107" s="151">
        <f>G102</f>
        <v>564248</v>
      </c>
    </row>
    <row r="108" spans="1:7" ht="20.25" customHeight="1">
      <c r="A108" s="31"/>
      <c r="B108" s="34" t="s">
        <v>151</v>
      </c>
      <c r="C108" s="65">
        <v>160000</v>
      </c>
      <c r="D108" s="139">
        <v>90000</v>
      </c>
      <c r="E108" s="139">
        <v>10000</v>
      </c>
      <c r="F108" s="139">
        <v>10000</v>
      </c>
      <c r="G108" s="139">
        <v>70000</v>
      </c>
    </row>
    <row r="109" spans="1:7" ht="21.75" customHeight="1">
      <c r="A109" s="29"/>
      <c r="B109" s="45" t="s">
        <v>40</v>
      </c>
      <c r="C109" s="38">
        <v>132000</v>
      </c>
      <c r="D109" s="48">
        <f>E109+F109+G109</f>
        <v>34000</v>
      </c>
      <c r="E109" s="115">
        <v>11000</v>
      </c>
      <c r="F109" s="38">
        <v>11000</v>
      </c>
      <c r="G109" s="48">
        <v>12000</v>
      </c>
    </row>
    <row r="110" spans="1:7" ht="21" customHeight="1">
      <c r="A110" s="29"/>
      <c r="B110" s="59" t="s">
        <v>96</v>
      </c>
      <c r="C110" s="38">
        <v>150000</v>
      </c>
      <c r="D110" s="38">
        <v>21000</v>
      </c>
      <c r="E110" s="48">
        <v>11000</v>
      </c>
      <c r="F110" s="48">
        <v>10000</v>
      </c>
      <c r="G110" s="38" t="s">
        <v>170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v>2500</v>
      </c>
      <c r="E112" s="38" t="s">
        <v>167</v>
      </c>
      <c r="F112" s="38">
        <v>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76250</v>
      </c>
      <c r="E114" s="39">
        <v>10000</v>
      </c>
      <c r="F114" s="39">
        <v>13125</v>
      </c>
      <c r="G114" s="39">
        <v>53125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2103745</v>
      </c>
      <c r="E115" s="56">
        <f>SUM(E107:E114)</f>
        <v>714748</v>
      </c>
      <c r="F115" s="56">
        <f>SUM(F107:F114)</f>
        <v>681624</v>
      </c>
      <c r="G115" s="56">
        <f>SUM(G107:G114)</f>
        <v>707373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6">E116+F116+G116</f>
        <v>207000</v>
      </c>
      <c r="E116" s="38">
        <v>64000</v>
      </c>
      <c r="F116" s="38">
        <v>66000</v>
      </c>
      <c r="G116" s="38">
        <v>77000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7"/>
        <v>65000</v>
      </c>
      <c r="E118" s="38">
        <v>10000</v>
      </c>
      <c r="F118" s="38">
        <v>45000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v>35500</v>
      </c>
      <c r="E119" s="38">
        <v>0</v>
      </c>
      <c r="F119" s="38">
        <v>35500</v>
      </c>
      <c r="G119" s="38" t="s">
        <v>171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55000</v>
      </c>
      <c r="E120" s="38">
        <v>0</v>
      </c>
      <c r="F120" s="38">
        <v>25000</v>
      </c>
      <c r="G120" s="38">
        <v>30000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49500</v>
      </c>
      <c r="E121" s="38">
        <v>20750</v>
      </c>
      <c r="F121" s="38">
        <v>11750</v>
      </c>
      <c r="G121" s="38">
        <v>17000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502562.22</v>
      </c>
      <c r="E122" s="38">
        <v>139082.58</v>
      </c>
      <c r="F122" s="38">
        <v>177716.63</v>
      </c>
      <c r="G122" s="38">
        <v>185763.01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7"/>
        <v>31000</v>
      </c>
      <c r="E124" s="38">
        <v>0</v>
      </c>
      <c r="F124" s="38">
        <v>13000</v>
      </c>
      <c r="G124" s="38">
        <v>18000</v>
      </c>
    </row>
    <row r="125" spans="1:7" ht="27" customHeight="1">
      <c r="A125" s="29"/>
      <c r="B125" s="45" t="s">
        <v>40</v>
      </c>
      <c r="C125" s="38">
        <v>60000</v>
      </c>
      <c r="D125" s="38" t="s">
        <v>168</v>
      </c>
      <c r="E125" s="38" t="s">
        <v>165</v>
      </c>
      <c r="F125" s="38" t="s">
        <v>165</v>
      </c>
      <c r="G125" s="38" t="s">
        <v>165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7"/>
        <v>104237.95999999999</v>
      </c>
      <c r="E126" s="55">
        <v>16138.44</v>
      </c>
      <c r="F126" s="55">
        <v>30621.34</v>
      </c>
      <c r="G126" s="55">
        <v>57478.18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1139800.18</v>
      </c>
      <c r="E127" s="56">
        <f>SUM(E116:E126)</f>
        <v>264971.01999999996</v>
      </c>
      <c r="F127" s="56">
        <f>SUM(F116:F126)</f>
        <v>419587.97000000003</v>
      </c>
      <c r="G127" s="56">
        <f>SUM(G116:G126)</f>
        <v>455241.19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30000</v>
      </c>
      <c r="E136" s="38">
        <v>30000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24400</v>
      </c>
      <c r="D137" s="38">
        <f>E137+F137+G137</f>
        <v>39400</v>
      </c>
      <c r="E137" s="38">
        <v>5000</v>
      </c>
      <c r="F137" s="38">
        <v>29400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158800</v>
      </c>
      <c r="D138" s="137">
        <f>SUM(D134:D137)</f>
        <v>69400</v>
      </c>
      <c r="E138" s="137">
        <f>SUM(E134:E137)</f>
        <v>35000</v>
      </c>
      <c r="F138" s="137">
        <f>SUM(F134:F137)</f>
        <v>29400</v>
      </c>
      <c r="G138" s="137">
        <f>SUM(G134:G137)</f>
        <v>5000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8" t="s">
        <v>105</v>
      </c>
      <c r="B140" s="178"/>
      <c r="C140" s="178"/>
      <c r="D140" s="178"/>
      <c r="E140" s="178"/>
      <c r="F140" s="178"/>
      <c r="G140" s="178"/>
    </row>
    <row r="141" spans="1:7" ht="24.75" customHeight="1">
      <c r="A141" s="30" t="s">
        <v>2</v>
      </c>
      <c r="B141" s="30" t="s">
        <v>3</v>
      </c>
      <c r="C141" s="30" t="s">
        <v>4</v>
      </c>
      <c r="D141" s="175" t="s">
        <v>14</v>
      </c>
      <c r="E141" s="176"/>
      <c r="F141" s="176"/>
      <c r="G141" s="177"/>
    </row>
    <row r="142" spans="1:7" ht="27" customHeight="1">
      <c r="A142" s="36"/>
      <c r="B142" s="36"/>
      <c r="C142" s="36"/>
      <c r="D142" s="22" t="s">
        <v>160</v>
      </c>
      <c r="E142" s="37" t="s">
        <v>80</v>
      </c>
      <c r="F142" s="37" t="s">
        <v>81</v>
      </c>
      <c r="G142" s="37" t="s">
        <v>82</v>
      </c>
    </row>
    <row r="143" spans="1:7" ht="27" customHeight="1">
      <c r="A143" s="31" t="s">
        <v>41</v>
      </c>
      <c r="B143" s="121" t="s">
        <v>57</v>
      </c>
      <c r="C143" s="65">
        <f>C138</f>
        <v>158800</v>
      </c>
      <c r="D143" s="65">
        <f>D138</f>
        <v>69400</v>
      </c>
      <c r="E143" s="118">
        <f>E138</f>
        <v>35000</v>
      </c>
      <c r="F143" s="65">
        <f>F138</f>
        <v>29400</v>
      </c>
      <c r="G143" s="65">
        <f>G138</f>
        <v>5000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150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55">
        <f>E146+F146+G146</f>
        <v>11700</v>
      </c>
      <c r="E146" s="55">
        <v>0</v>
      </c>
      <c r="F146" s="144">
        <v>11700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2042260</v>
      </c>
      <c r="D147" s="140">
        <f>SUM(D143:D146)</f>
        <v>81100</v>
      </c>
      <c r="E147" s="56">
        <f>SUM(E143:E146)</f>
        <v>35000</v>
      </c>
      <c r="F147" s="56">
        <f>SUM(F143:F146)</f>
        <v>41100</v>
      </c>
      <c r="G147" s="56">
        <f>SUM(G143:G146)</f>
        <v>5000</v>
      </c>
    </row>
    <row r="148" spans="1:7" ht="27" customHeight="1" thickTop="1">
      <c r="A148" s="43">
        <v>14</v>
      </c>
      <c r="B148" s="149" t="s">
        <v>152</v>
      </c>
      <c r="C148" s="139">
        <v>50000</v>
      </c>
      <c r="D148" s="139">
        <f>E148+F148+G148</f>
        <v>50000</v>
      </c>
      <c r="E148" s="48">
        <v>50000</v>
      </c>
      <c r="F148" s="55">
        <v>0</v>
      </c>
      <c r="G148" s="55">
        <v>0</v>
      </c>
    </row>
    <row r="149" spans="1:7" ht="27" customHeight="1">
      <c r="A149" s="43"/>
      <c r="B149" s="138" t="s">
        <v>153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16500</v>
      </c>
      <c r="E151" s="38">
        <v>5500</v>
      </c>
      <c r="F151" s="38">
        <v>5500</v>
      </c>
      <c r="G151" s="38">
        <v>5500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66500</v>
      </c>
      <c r="E152" s="56">
        <f>SUM(E148:E151)</f>
        <v>55500</v>
      </c>
      <c r="F152" s="56">
        <f>SUM(F148:F151)</f>
        <v>5500</v>
      </c>
      <c r="G152" s="56">
        <f>SUM(G148:G151)</f>
        <v>5500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782000</v>
      </c>
      <c r="E153" s="33">
        <v>320000</v>
      </c>
      <c r="F153" s="33">
        <v>200000</v>
      </c>
      <c r="G153" s="33">
        <v>262000</v>
      </c>
    </row>
    <row r="154" spans="1:7" ht="29.25" customHeight="1">
      <c r="A154" s="57"/>
      <c r="B154" s="45" t="s">
        <v>40</v>
      </c>
      <c r="C154" s="115">
        <v>460000</v>
      </c>
      <c r="D154" s="145">
        <v>50000</v>
      </c>
      <c r="E154" s="145" t="s">
        <v>169</v>
      </c>
      <c r="F154" s="144">
        <v>0</v>
      </c>
      <c r="G154" s="144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9.25" customHeight="1">
      <c r="A156" s="57"/>
      <c r="B156" s="58" t="s">
        <v>34</v>
      </c>
      <c r="C156" s="33">
        <v>50000</v>
      </c>
      <c r="D156" s="145">
        <f>-E156+G156</f>
        <v>0</v>
      </c>
      <c r="E156" s="145">
        <f>-F156+H156</f>
        <v>0</v>
      </c>
      <c r="F156" s="145">
        <f>-G156+I156</f>
        <v>0</v>
      </c>
      <c r="G156" s="145">
        <f>-H156+J156</f>
        <v>0</v>
      </c>
    </row>
    <row r="157" spans="1:7" ht="27.75" customHeight="1" thickBot="1">
      <c r="A157" s="24"/>
      <c r="B157" s="61" t="s">
        <v>15</v>
      </c>
      <c r="C157" s="56">
        <f>SUM(C153:C156)</f>
        <v>3480000</v>
      </c>
      <c r="D157" s="56">
        <f>SUM(D153:D155)</f>
        <v>832000</v>
      </c>
      <c r="E157" s="56">
        <f>SUM(E153:E155)</f>
        <v>320000</v>
      </c>
      <c r="F157" s="56">
        <f>SUM(F153:F155)</f>
        <v>200000</v>
      </c>
      <c r="G157" s="56">
        <f>SUM(G153:G155)</f>
        <v>312000</v>
      </c>
    </row>
    <row r="158" spans="1:7" ht="33" customHeight="1" thickTop="1">
      <c r="A158" s="31">
        <v>16</v>
      </c>
      <c r="B158" s="66" t="s">
        <v>104</v>
      </c>
      <c r="C158" s="39">
        <v>2410250</v>
      </c>
      <c r="D158" s="113">
        <f>E158+F158+G158</f>
        <v>347110</v>
      </c>
      <c r="E158" s="39">
        <v>112370</v>
      </c>
      <c r="F158" s="39">
        <v>122370</v>
      </c>
      <c r="G158" s="39">
        <v>112370</v>
      </c>
    </row>
    <row r="159" spans="1:7" ht="30" customHeight="1">
      <c r="A159" s="104"/>
      <c r="B159" s="45" t="s">
        <v>42</v>
      </c>
      <c r="C159" s="38">
        <v>8410400</v>
      </c>
      <c r="D159" s="38">
        <f>E159+F159+G159</f>
        <v>2100900</v>
      </c>
      <c r="E159" s="38">
        <v>700300</v>
      </c>
      <c r="F159" s="38">
        <v>700300</v>
      </c>
      <c r="G159" s="38">
        <v>700300</v>
      </c>
    </row>
    <row r="160" spans="1:7" ht="36" customHeight="1" thickBot="1">
      <c r="A160" s="117"/>
      <c r="B160" s="61" t="s">
        <v>15</v>
      </c>
      <c r="C160" s="56">
        <f>SUM(C158:C159)</f>
        <v>10820650</v>
      </c>
      <c r="D160" s="56">
        <f>SUM(D158:D159)</f>
        <v>2448010</v>
      </c>
      <c r="E160" s="56">
        <f>SUM(E158:E159)</f>
        <v>812670</v>
      </c>
      <c r="F160" s="56">
        <f>SUM(F158:F159)</f>
        <v>822670</v>
      </c>
      <c r="G160" s="56">
        <f>SUM(G158:G159)</f>
        <v>812670</v>
      </c>
    </row>
    <row r="161" spans="1:7" ht="15" thickTop="1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40:G140"/>
    <mergeCell ref="D141:G141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40" zoomScaleSheetLayoutView="140" workbookViewId="0" topLeftCell="A16">
      <selection activeCell="C143" sqref="C143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4" t="s">
        <v>0</v>
      </c>
      <c r="B1" s="174"/>
      <c r="C1" s="174"/>
      <c r="D1" s="174"/>
      <c r="E1" s="174"/>
      <c r="F1" s="174"/>
      <c r="G1" s="174"/>
    </row>
    <row r="2" spans="1:7" ht="26.25" customHeight="1">
      <c r="A2" s="174" t="s">
        <v>1</v>
      </c>
      <c r="B2" s="174"/>
      <c r="C2" s="174"/>
      <c r="D2" s="174"/>
      <c r="E2" s="174"/>
      <c r="F2" s="174"/>
      <c r="G2" s="174"/>
    </row>
    <row r="3" spans="1:7" ht="24.75" customHeight="1">
      <c r="A3" s="174" t="s">
        <v>148</v>
      </c>
      <c r="B3" s="174"/>
      <c r="C3" s="174"/>
      <c r="D3" s="174"/>
      <c r="E3" s="174"/>
      <c r="F3" s="174"/>
      <c r="G3" s="174"/>
    </row>
    <row r="4" spans="1:7" ht="29.25" customHeight="1">
      <c r="A4" s="178" t="s">
        <v>161</v>
      </c>
      <c r="B4" s="178"/>
      <c r="C4" s="178"/>
      <c r="D4" s="178"/>
      <c r="E4" s="178"/>
      <c r="F4" s="178"/>
      <c r="G4" s="178"/>
    </row>
    <row r="5" spans="1:7" ht="26.25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9.25" customHeight="1">
      <c r="A6" s="31"/>
      <c r="B6" s="31"/>
      <c r="C6" s="36"/>
      <c r="D6" s="22" t="s">
        <v>162</v>
      </c>
      <c r="E6" s="37" t="s">
        <v>120</v>
      </c>
      <c r="F6" s="37" t="s">
        <v>89</v>
      </c>
      <c r="G6" s="37" t="s">
        <v>90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 t="s">
        <v>41</v>
      </c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1"/>
        <v>259830</v>
      </c>
      <c r="E17" s="38">
        <v>86610</v>
      </c>
      <c r="F17" s="38">
        <v>86610</v>
      </c>
      <c r="G17" s="38">
        <v>86610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162240</v>
      </c>
      <c r="E20" s="38">
        <v>54080</v>
      </c>
      <c r="F20" s="38">
        <v>54080</v>
      </c>
      <c r="G20" s="38">
        <v>54080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1"/>
        <v>115320</v>
      </c>
      <c r="E22" s="38">
        <v>38440</v>
      </c>
      <c r="F22" s="38">
        <v>38440</v>
      </c>
      <c r="G22" s="38">
        <v>38440</v>
      </c>
    </row>
    <row r="23" spans="1:7" ht="22.5" customHeight="1">
      <c r="A23" s="57"/>
      <c r="B23" s="58" t="s">
        <v>98</v>
      </c>
      <c r="C23" s="33">
        <v>264000</v>
      </c>
      <c r="D23" s="33">
        <f t="shared" si="1"/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2727528</v>
      </c>
      <c r="E24" s="56">
        <f>SUM(E15:E23)</f>
        <v>909176</v>
      </c>
      <c r="F24" s="56">
        <f>SUM(F15:F23)</f>
        <v>909176</v>
      </c>
      <c r="G24" s="125">
        <f>SUM(G15:G23)</f>
        <v>909176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63900</v>
      </c>
      <c r="E26" s="38">
        <v>21300</v>
      </c>
      <c r="F26" s="38">
        <v>21300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2"/>
        <v>226260</v>
      </c>
      <c r="E27" s="38">
        <v>75420</v>
      </c>
      <c r="F27" s="38">
        <v>75420</v>
      </c>
      <c r="G27" s="38">
        <v>75420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46200</v>
      </c>
      <c r="E29" s="55">
        <v>22000</v>
      </c>
      <c r="F29" s="55">
        <v>22000</v>
      </c>
      <c r="G29" s="55">
        <v>2200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466740</v>
      </c>
      <c r="E30" s="56">
        <f>SUM(E25:E29)</f>
        <v>162180</v>
      </c>
      <c r="F30" s="56">
        <f>SUM(F25:F29)</f>
        <v>162180</v>
      </c>
      <c r="G30" s="56">
        <f>SUM(G25:G29)</f>
        <v>142380</v>
      </c>
    </row>
    <row r="31" spans="1:7" ht="24" thickTop="1">
      <c r="A31" s="29">
        <v>4</v>
      </c>
      <c r="B31" s="148" t="s">
        <v>149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8" t="s">
        <v>58</v>
      </c>
      <c r="B37" s="178"/>
      <c r="C37" s="178"/>
      <c r="D37" s="178"/>
      <c r="E37" s="178"/>
      <c r="F37" s="178"/>
      <c r="G37" s="178"/>
    </row>
    <row r="38" spans="1:7" ht="27" customHeight="1">
      <c r="A38" s="30" t="s">
        <v>2</v>
      </c>
      <c r="B38" s="30" t="s">
        <v>3</v>
      </c>
      <c r="C38" s="30" t="s">
        <v>4</v>
      </c>
      <c r="D38" s="175" t="s">
        <v>14</v>
      </c>
      <c r="E38" s="176"/>
      <c r="F38" s="176"/>
      <c r="G38" s="177"/>
    </row>
    <row r="39" spans="1:7" ht="27.75" customHeight="1">
      <c r="A39" s="36"/>
      <c r="B39" s="36"/>
      <c r="C39" s="36"/>
      <c r="D39" s="22" t="s">
        <v>162</v>
      </c>
      <c r="E39" s="37" t="s">
        <v>120</v>
      </c>
      <c r="F39" s="37" t="s">
        <v>89</v>
      </c>
      <c r="G39" s="37" t="s">
        <v>90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115">
        <v>11929</v>
      </c>
      <c r="F41" s="115">
        <v>11929</v>
      </c>
      <c r="G41" s="11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40661</v>
      </c>
      <c r="E45" s="38">
        <v>13551</v>
      </c>
      <c r="F45" s="38">
        <v>13551</v>
      </c>
      <c r="G45" s="38">
        <v>13559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1068554</v>
      </c>
      <c r="E48" s="56">
        <f>SUM(E40:E47)</f>
        <v>356182</v>
      </c>
      <c r="F48" s="56">
        <f>SUM(F40:F47)</f>
        <v>356182</v>
      </c>
      <c r="G48" s="56">
        <f>SUM(G40:G47)</f>
        <v>356190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22800</v>
      </c>
      <c r="E50" s="38">
        <v>7600</v>
      </c>
      <c r="F50" s="38">
        <v>7600</v>
      </c>
      <c r="G50" s="38">
        <v>7600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945</v>
      </c>
      <c r="E52" s="38">
        <v>315</v>
      </c>
      <c r="F52" s="38">
        <v>315</v>
      </c>
      <c r="G52" s="38">
        <v>315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93915</v>
      </c>
      <c r="E54" s="56">
        <f>SUM(E49:E53)</f>
        <v>31305</v>
      </c>
      <c r="F54" s="56">
        <f>SUM(F49:F53)</f>
        <v>31305</v>
      </c>
      <c r="G54" s="56">
        <f>SUM(G49:G53)</f>
        <v>31305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128400</v>
      </c>
      <c r="E60" s="56">
        <f>SUM(E55:E59)</f>
        <v>42800</v>
      </c>
      <c r="F60" s="56">
        <f>SUM(F55:F59)</f>
        <v>42800</v>
      </c>
      <c r="G60" s="56">
        <f>SUM(G55:G59)</f>
        <v>42800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3224</v>
      </c>
      <c r="E61" s="33">
        <v>1074</v>
      </c>
      <c r="F61" s="33">
        <v>1074</v>
      </c>
      <c r="G61" s="33">
        <v>1076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3224</v>
      </c>
      <c r="E62" s="56">
        <f>SUM(E61:E61)</f>
        <v>1074</v>
      </c>
      <c r="F62" s="56">
        <f>SUM(F61:F61)</f>
        <v>1074</v>
      </c>
      <c r="G62" s="56">
        <f>SUM(G61:G61)</f>
        <v>1076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4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24819.989999999998</v>
      </c>
      <c r="E64" s="48">
        <v>8273.33</v>
      </c>
      <c r="F64" s="48">
        <v>8273.33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81729.98999999999</v>
      </c>
      <c r="E69" s="56">
        <f>SUM(E63:E68)</f>
        <v>27243.33</v>
      </c>
      <c r="F69" s="56">
        <f>SUM(F63:F68)</f>
        <v>27243.33</v>
      </c>
      <c r="G69" s="56">
        <f>SUM(G63:G68)</f>
        <v>27243.33</v>
      </c>
    </row>
    <row r="70" spans="1:7" ht="24.75" customHeight="1" thickTop="1">
      <c r="A70" s="178" t="s">
        <v>48</v>
      </c>
      <c r="B70" s="178"/>
      <c r="C70" s="178"/>
      <c r="D70" s="178"/>
      <c r="E70" s="178"/>
      <c r="F70" s="178"/>
      <c r="G70" s="178"/>
    </row>
    <row r="71" spans="1:7" ht="27.75" customHeight="1">
      <c r="A71" s="30" t="s">
        <v>2</v>
      </c>
      <c r="B71" s="30" t="s">
        <v>3</v>
      </c>
      <c r="C71" s="30" t="s">
        <v>4</v>
      </c>
      <c r="D71" s="175" t="s">
        <v>14</v>
      </c>
      <c r="E71" s="176"/>
      <c r="F71" s="176"/>
      <c r="G71" s="177"/>
    </row>
    <row r="72" spans="1:7" ht="26.25" customHeight="1">
      <c r="A72" s="36"/>
      <c r="B72" s="36"/>
      <c r="C72" s="36"/>
      <c r="D72" s="22" t="s">
        <v>162</v>
      </c>
      <c r="E72" s="37" t="s">
        <v>120</v>
      </c>
      <c r="F72" s="37" t="s">
        <v>89</v>
      </c>
      <c r="G72" s="37" t="s">
        <v>90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81729.98999999999</v>
      </c>
      <c r="E73" s="65">
        <f>E69</f>
        <v>27243.33</v>
      </c>
      <c r="F73" s="65">
        <f>F69</f>
        <v>27243.33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1256</v>
      </c>
      <c r="E75" s="38">
        <v>416</v>
      </c>
      <c r="F75" s="38">
        <v>416</v>
      </c>
      <c r="G75" s="38">
        <v>424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105617.98999999999</v>
      </c>
      <c r="E79" s="56">
        <f>SUM(E73:E78)</f>
        <v>35203.33</v>
      </c>
      <c r="F79" s="56">
        <f>SUM(F73:F78)</f>
        <v>35203.33</v>
      </c>
      <c r="G79" s="56">
        <f>SUM(G73:G78)</f>
        <v>35211.33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153650</v>
      </c>
      <c r="E80" s="48">
        <v>24550</v>
      </c>
      <c r="F80" s="48">
        <v>24550</v>
      </c>
      <c r="G80" s="48">
        <v>104550</v>
      </c>
    </row>
    <row r="81" spans="1:7" ht="26.25" customHeight="1">
      <c r="A81" s="29"/>
      <c r="B81" s="45" t="s">
        <v>55</v>
      </c>
      <c r="C81" s="38">
        <v>30000</v>
      </c>
      <c r="D81" s="38">
        <v>26000</v>
      </c>
      <c r="E81" s="38">
        <v>10000</v>
      </c>
      <c r="F81" s="38">
        <v>3000</v>
      </c>
      <c r="G81" s="38">
        <v>13000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14800</v>
      </c>
      <c r="E82" s="38">
        <v>5000</v>
      </c>
      <c r="F82" s="38">
        <v>5000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5"/>
        <v>53200</v>
      </c>
      <c r="E83" s="38">
        <v>19400</v>
      </c>
      <c r="F83" s="38">
        <v>19400</v>
      </c>
      <c r="G83" s="38">
        <v>14400</v>
      </c>
    </row>
    <row r="84" spans="1:7" ht="27" customHeight="1">
      <c r="A84" s="31"/>
      <c r="B84" s="58" t="s">
        <v>35</v>
      </c>
      <c r="C84" s="38">
        <v>23600</v>
      </c>
      <c r="D84" s="38">
        <f t="shared" si="5"/>
        <v>3600</v>
      </c>
      <c r="E84" s="38">
        <v>1200</v>
      </c>
      <c r="F84" s="38">
        <v>1200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5"/>
        <v>41500</v>
      </c>
      <c r="E85" s="38">
        <v>13500</v>
      </c>
      <c r="F85" s="38">
        <v>13500</v>
      </c>
      <c r="G85" s="38">
        <v>14500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13000</v>
      </c>
      <c r="E86" s="38">
        <v>3500</v>
      </c>
      <c r="F86" s="38">
        <v>6000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46500</v>
      </c>
      <c r="E87" s="38">
        <v>6500</v>
      </c>
      <c r="F87" s="38">
        <v>6500</v>
      </c>
      <c r="G87" s="38">
        <v>33500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365750</v>
      </c>
      <c r="E92" s="56">
        <f>SUM(E80:E91)</f>
        <v>87650</v>
      </c>
      <c r="F92" s="56">
        <f>SUM(F80:F91)</f>
        <v>82650</v>
      </c>
      <c r="G92" s="56">
        <f>SUM(G80:G91)</f>
        <v>195450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6" ref="D93:D101">E93+F93+G93</f>
        <v>262400</v>
      </c>
      <c r="E93" s="48">
        <v>90000</v>
      </c>
      <c r="F93" s="48">
        <v>66700</v>
      </c>
      <c r="G93" s="48">
        <v>105700</v>
      </c>
    </row>
    <row r="94" spans="1:7" ht="24" customHeight="1">
      <c r="A94" s="29"/>
      <c r="B94" s="45" t="s">
        <v>150</v>
      </c>
      <c r="C94" s="38">
        <v>40000</v>
      </c>
      <c r="D94" s="38">
        <f t="shared" si="6"/>
        <v>63000</v>
      </c>
      <c r="E94" s="39">
        <v>20000</v>
      </c>
      <c r="F94" s="39">
        <v>13000</v>
      </c>
      <c r="G94" s="39">
        <v>30000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6"/>
        <v>216000</v>
      </c>
      <c r="E95" s="38">
        <v>73000</v>
      </c>
      <c r="F95" s="38">
        <v>71000</v>
      </c>
      <c r="G95" s="38">
        <v>72000</v>
      </c>
    </row>
    <row r="96" spans="1:7" ht="21" customHeight="1">
      <c r="A96" s="29"/>
      <c r="B96" s="45" t="s">
        <v>34</v>
      </c>
      <c r="C96" s="38">
        <v>1880000</v>
      </c>
      <c r="D96" s="38">
        <v>544046</v>
      </c>
      <c r="E96" s="38">
        <v>183266</v>
      </c>
      <c r="F96" s="38">
        <v>183266</v>
      </c>
      <c r="G96" s="38">
        <v>177515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5000</v>
      </c>
      <c r="E97" s="38">
        <v>2000</v>
      </c>
      <c r="F97" s="38">
        <v>2000</v>
      </c>
      <c r="G97" s="38">
        <v>1000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98499</v>
      </c>
      <c r="E98" s="38">
        <v>30833</v>
      </c>
      <c r="F98" s="38">
        <v>33833</v>
      </c>
      <c r="G98" s="38">
        <v>33833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 t="shared" si="6"/>
        <v>172000</v>
      </c>
      <c r="E100" s="38">
        <v>90000</v>
      </c>
      <c r="F100" s="38">
        <v>42000</v>
      </c>
      <c r="G100" s="38">
        <v>40000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1582045</v>
      </c>
      <c r="E102" s="137">
        <f>SUM(E93:E101)</f>
        <v>562799</v>
      </c>
      <c r="F102" s="137">
        <f>SUM(F93:F101)</f>
        <v>485499</v>
      </c>
      <c r="G102" s="137">
        <f>SUM(G93:G101)</f>
        <v>533748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8" t="s">
        <v>59</v>
      </c>
      <c r="B104" s="178"/>
      <c r="C104" s="178"/>
      <c r="D104" s="178"/>
      <c r="E104" s="178"/>
      <c r="F104" s="178"/>
      <c r="G104" s="178"/>
    </row>
    <row r="105" spans="1:7" ht="23.25">
      <c r="A105" s="30" t="s">
        <v>2</v>
      </c>
      <c r="B105" s="30" t="s">
        <v>3</v>
      </c>
      <c r="C105" s="30" t="s">
        <v>4</v>
      </c>
      <c r="D105" s="175" t="s">
        <v>14</v>
      </c>
      <c r="E105" s="176"/>
      <c r="F105" s="176"/>
      <c r="G105" s="177"/>
    </row>
    <row r="106" spans="1:7" ht="23.25">
      <c r="A106" s="36"/>
      <c r="B106" s="36"/>
      <c r="C106" s="36"/>
      <c r="D106" s="22" t="s">
        <v>162</v>
      </c>
      <c r="E106" s="37" t="s">
        <v>120</v>
      </c>
      <c r="F106" s="37" t="s">
        <v>89</v>
      </c>
      <c r="G106" s="37" t="s">
        <v>90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1582045</v>
      </c>
      <c r="E107" s="65">
        <f>E102</f>
        <v>562799</v>
      </c>
      <c r="F107" s="65">
        <f>F102</f>
        <v>485499</v>
      </c>
      <c r="G107" s="65">
        <f>G102</f>
        <v>533748</v>
      </c>
    </row>
    <row r="108" spans="1:7" ht="20.25" customHeight="1">
      <c r="A108" s="57"/>
      <c r="B108" s="154" t="s">
        <v>151</v>
      </c>
      <c r="C108" s="146">
        <v>160000</v>
      </c>
      <c r="D108" s="146">
        <v>20000</v>
      </c>
      <c r="E108" s="115">
        <v>20000</v>
      </c>
      <c r="F108" s="115" t="s">
        <v>172</v>
      </c>
      <c r="G108" s="146" t="s">
        <v>173</v>
      </c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36000</v>
      </c>
      <c r="E109" s="65">
        <v>12000</v>
      </c>
      <c r="F109" s="48">
        <v>12000</v>
      </c>
      <c r="G109" s="38">
        <v>12000</v>
      </c>
    </row>
    <row r="110" spans="1:7" ht="21" customHeight="1">
      <c r="A110" s="29"/>
      <c r="B110" s="59" t="s">
        <v>96</v>
      </c>
      <c r="C110" s="38">
        <v>150000</v>
      </c>
      <c r="D110" s="38">
        <v>20000</v>
      </c>
      <c r="E110" s="38">
        <v>20000</v>
      </c>
      <c r="F110" s="65" t="s">
        <v>172</v>
      </c>
      <c r="G110" s="65" t="s">
        <v>172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45000</v>
      </c>
      <c r="E111" s="38">
        <v>30000</v>
      </c>
      <c r="F111" s="38">
        <v>15000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7500</v>
      </c>
      <c r="E112" s="38">
        <v>5000</v>
      </c>
      <c r="F112" s="38">
        <v>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54375</v>
      </c>
      <c r="E114" s="39">
        <v>23125</v>
      </c>
      <c r="F114" s="39">
        <v>28125</v>
      </c>
      <c r="G114" s="39">
        <v>3125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1788920</v>
      </c>
      <c r="E115" s="56">
        <f>SUM(E107:E114)</f>
        <v>680924</v>
      </c>
      <c r="F115" s="56">
        <f>SUM(F107:F114)</f>
        <v>551124</v>
      </c>
      <c r="G115" s="56">
        <f>SUM(G107:G114)</f>
        <v>556873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3">E116+F116+G116</f>
        <v>213000</v>
      </c>
      <c r="E116" s="38">
        <v>62000</v>
      </c>
      <c r="F116" s="38">
        <v>82000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50000</v>
      </c>
      <c r="E117" s="38">
        <v>15000</v>
      </c>
      <c r="F117" s="38">
        <v>20000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v>20000</v>
      </c>
      <c r="E118" s="38">
        <v>0</v>
      </c>
      <c r="F118" s="38">
        <v>20000</v>
      </c>
      <c r="G118" s="38" t="s">
        <v>167</v>
      </c>
    </row>
    <row r="119" spans="1:7" ht="22.5" customHeight="1">
      <c r="A119" s="29"/>
      <c r="B119" s="45" t="s">
        <v>34</v>
      </c>
      <c r="C119" s="38">
        <v>140000</v>
      </c>
      <c r="D119" s="38">
        <v>41000</v>
      </c>
      <c r="E119" s="38">
        <v>0</v>
      </c>
      <c r="F119" s="38">
        <v>41000</v>
      </c>
      <c r="G119" s="38" t="s">
        <v>165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50000</v>
      </c>
      <c r="E120" s="38">
        <v>0</v>
      </c>
      <c r="F120" s="38">
        <v>25000</v>
      </c>
      <c r="G120" s="38">
        <v>25000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37250</v>
      </c>
      <c r="E121" s="38">
        <v>5250</v>
      </c>
      <c r="F121" s="38">
        <v>10250</v>
      </c>
      <c r="G121" s="38">
        <v>21750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502562.22000000003</v>
      </c>
      <c r="E122" s="38">
        <v>154536.2</v>
      </c>
      <c r="F122" s="38">
        <v>169989.82</v>
      </c>
      <c r="G122" s="38">
        <v>178036.2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65000</v>
      </c>
      <c r="E123" s="38">
        <v>11000</v>
      </c>
      <c r="F123" s="38">
        <v>4000</v>
      </c>
      <c r="G123" s="38">
        <v>50000</v>
      </c>
    </row>
    <row r="124" spans="1:7" ht="27.75" customHeight="1">
      <c r="A124" s="29"/>
      <c r="B124" s="45" t="s">
        <v>39</v>
      </c>
      <c r="C124" s="38">
        <v>111000</v>
      </c>
      <c r="D124" s="38">
        <v>20000</v>
      </c>
      <c r="E124" s="38">
        <v>10000</v>
      </c>
      <c r="F124" s="38">
        <v>10000</v>
      </c>
      <c r="G124" s="38" t="s">
        <v>174</v>
      </c>
    </row>
    <row r="125" spans="1:7" ht="27" customHeight="1">
      <c r="A125" s="29"/>
      <c r="B125" s="45" t="s">
        <v>40</v>
      </c>
      <c r="C125" s="38">
        <v>60000</v>
      </c>
      <c r="D125" s="38" t="s">
        <v>174</v>
      </c>
      <c r="E125" s="38" t="s">
        <v>174</v>
      </c>
      <c r="F125" s="38" t="s">
        <v>174</v>
      </c>
      <c r="G125" s="38" t="s">
        <v>174</v>
      </c>
    </row>
    <row r="126" spans="1:7" ht="24.75" customHeight="1">
      <c r="A126" s="57"/>
      <c r="B126" s="59" t="s">
        <v>98</v>
      </c>
      <c r="C126" s="55">
        <v>326570</v>
      </c>
      <c r="D126" s="55">
        <v>47656.36</v>
      </c>
      <c r="E126" s="55">
        <v>17931.6</v>
      </c>
      <c r="F126" s="55">
        <v>29724.76</v>
      </c>
      <c r="G126" s="38" t="s">
        <v>174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1046468.58</v>
      </c>
      <c r="E127" s="56">
        <v>275717.2</v>
      </c>
      <c r="F127" s="56">
        <f>SUM(F116:F126)</f>
        <v>411964.58</v>
      </c>
      <c r="G127" s="56">
        <f>SUM(G116:G126)</f>
        <v>358786.2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17800</v>
      </c>
      <c r="E129" s="55">
        <v>5800</v>
      </c>
      <c r="F129" s="55">
        <v>6000</v>
      </c>
      <c r="G129" s="55">
        <v>6000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163840</v>
      </c>
      <c r="E130" s="56">
        <f>SUM(E128:E129)</f>
        <v>54480</v>
      </c>
      <c r="F130" s="56">
        <f>SUM(F128:F129)</f>
        <v>54680</v>
      </c>
      <c r="G130" s="56">
        <f>SUM(G128:G129)</f>
        <v>54680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1268000</v>
      </c>
      <c r="E132" s="55">
        <v>1213000</v>
      </c>
      <c r="F132" s="55">
        <v>55000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1268000</v>
      </c>
      <c r="E133" s="56">
        <f>SUM(E131:E132)</f>
        <v>1213000</v>
      </c>
      <c r="F133" s="56">
        <f>SUM(F131:F132)</f>
        <v>55000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0</v>
      </c>
      <c r="E136" s="38">
        <v>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24400</v>
      </c>
      <c r="D137" s="38">
        <f>E137+F137+G137</f>
        <v>0</v>
      </c>
      <c r="E137" s="38">
        <f>F137+G137+H137</f>
        <v>0</v>
      </c>
      <c r="F137" s="38">
        <f>G137+H137+I137</f>
        <v>0</v>
      </c>
      <c r="G137" s="38">
        <f>H137+I137+J137</f>
        <v>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158800</v>
      </c>
      <c r="D138" s="137">
        <f>SUM(D134:D137)</f>
        <v>0</v>
      </c>
      <c r="E138" s="137">
        <f>SUM(E134:E137)</f>
        <v>0</v>
      </c>
      <c r="F138" s="137">
        <f>SUM(F134:F137)</f>
        <v>0</v>
      </c>
      <c r="G138" s="137">
        <f>SUM(G134:G137)</f>
        <v>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8" t="s">
        <v>105</v>
      </c>
      <c r="B140" s="178"/>
      <c r="C140" s="178"/>
      <c r="D140" s="178"/>
      <c r="E140" s="178"/>
      <c r="F140" s="178"/>
      <c r="G140" s="178"/>
    </row>
    <row r="141" spans="1:7" ht="24.75" customHeight="1">
      <c r="A141" s="30" t="s">
        <v>2</v>
      </c>
      <c r="B141" s="30" t="s">
        <v>3</v>
      </c>
      <c r="C141" s="30" t="s">
        <v>4</v>
      </c>
      <c r="D141" s="175" t="s">
        <v>14</v>
      </c>
      <c r="E141" s="176"/>
      <c r="F141" s="176"/>
      <c r="G141" s="177"/>
    </row>
    <row r="142" spans="1:7" ht="27" customHeight="1">
      <c r="A142" s="36"/>
      <c r="B142" s="36"/>
      <c r="C142" s="36"/>
      <c r="D142" s="22" t="s">
        <v>162</v>
      </c>
      <c r="E142" s="37" t="s">
        <v>120</v>
      </c>
      <c r="F142" s="37" t="s">
        <v>89</v>
      </c>
      <c r="G142" s="37" t="s">
        <v>90</v>
      </c>
    </row>
    <row r="143" spans="1:7" ht="27" customHeight="1">
      <c r="A143" s="31" t="s">
        <v>41</v>
      </c>
      <c r="B143" s="121" t="s">
        <v>57</v>
      </c>
      <c r="C143" s="65">
        <f>C138</f>
        <v>158800</v>
      </c>
      <c r="D143" s="65">
        <f>D138</f>
        <v>0</v>
      </c>
      <c r="E143" s="118">
        <f>E138</f>
        <v>0</v>
      </c>
      <c r="F143" s="65">
        <f>F138</f>
        <v>0</v>
      </c>
      <c r="G143" s="65">
        <f>G138</f>
        <v>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150</v>
      </c>
      <c r="C145" s="115">
        <v>1300000</v>
      </c>
      <c r="D145" s="55">
        <f>E145+F145+G145</f>
        <v>1300000</v>
      </c>
      <c r="E145" s="55">
        <v>1300000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0</v>
      </c>
      <c r="E146" s="55">
        <v>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2042260</v>
      </c>
      <c r="D147" s="140">
        <f>SUM(D143:D146)</f>
        <v>1300000</v>
      </c>
      <c r="E147" s="56">
        <f>SUM(E143:E146)</f>
        <v>1300000</v>
      </c>
      <c r="F147" s="56">
        <f>SUM(F143:F146)</f>
        <v>0</v>
      </c>
      <c r="G147" s="56">
        <f>SUM(G143:G146)</f>
        <v>0</v>
      </c>
    </row>
    <row r="148" spans="1:7" ht="27" customHeight="1" thickTop="1">
      <c r="A148" s="43">
        <v>14</v>
      </c>
      <c r="B148" s="149" t="s">
        <v>152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153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16500</v>
      </c>
      <c r="E151" s="38">
        <v>5500</v>
      </c>
      <c r="F151" s="38">
        <v>5500</v>
      </c>
      <c r="G151" s="38">
        <v>5500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31500</v>
      </c>
      <c r="E152" s="56">
        <f>SUM(E148:E151)</f>
        <v>10500</v>
      </c>
      <c r="F152" s="56">
        <f>SUM(F148:F151)</f>
        <v>10500</v>
      </c>
      <c r="G152" s="56">
        <f>SUM(G148:G151)</f>
        <v>10500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1124000</v>
      </c>
      <c r="E153" s="33">
        <v>438000</v>
      </c>
      <c r="F153" s="33">
        <v>496000</v>
      </c>
      <c r="G153" s="33">
        <v>190000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>
      <c r="A156" s="57"/>
      <c r="B156" s="58" t="s">
        <v>34</v>
      </c>
      <c r="C156" s="33">
        <v>50000</v>
      </c>
      <c r="D156" s="145">
        <f>-E156+G156</f>
        <v>0</v>
      </c>
      <c r="E156" s="145">
        <f>-F156+H156</f>
        <v>0</v>
      </c>
      <c r="F156" s="145">
        <f>-G156+I156</f>
        <v>0</v>
      </c>
      <c r="G156" s="145">
        <f>-H156+J156</f>
        <v>0</v>
      </c>
    </row>
    <row r="157" spans="1:7" ht="33" customHeight="1" thickBot="1">
      <c r="A157" s="24"/>
      <c r="B157" s="61" t="s">
        <v>15</v>
      </c>
      <c r="C157" s="56">
        <f>SUM(C153:C156)</f>
        <v>3480000</v>
      </c>
      <c r="D157" s="56">
        <f>SUM(D153:D155)</f>
        <v>1274000</v>
      </c>
      <c r="E157" s="56">
        <f>SUM(E153:E155)</f>
        <v>488000</v>
      </c>
      <c r="F157" s="56">
        <f>SUM(F153:F155)</f>
        <v>546000</v>
      </c>
      <c r="G157" s="56">
        <f>SUM(G153:G155)</f>
        <v>240000</v>
      </c>
    </row>
    <row r="158" spans="1:7" ht="30" customHeight="1" thickTop="1">
      <c r="A158" s="31">
        <v>16</v>
      </c>
      <c r="B158" s="66" t="s">
        <v>104</v>
      </c>
      <c r="C158" s="39">
        <v>2410250</v>
      </c>
      <c r="D158" s="113">
        <f>E158+F158+G158</f>
        <v>347110</v>
      </c>
      <c r="E158" s="39">
        <v>115703.33</v>
      </c>
      <c r="F158" s="39">
        <v>115703.33</v>
      </c>
      <c r="G158" s="39">
        <v>115703.34</v>
      </c>
    </row>
    <row r="159" spans="1:7" ht="36" customHeight="1">
      <c r="A159" s="104"/>
      <c r="B159" s="45" t="s">
        <v>42</v>
      </c>
      <c r="C159" s="38">
        <v>8410400</v>
      </c>
      <c r="D159" s="38">
        <f>E159+F159+G159</f>
        <v>2100900</v>
      </c>
      <c r="E159" s="38">
        <v>700300</v>
      </c>
      <c r="F159" s="38">
        <v>700300</v>
      </c>
      <c r="G159" s="38">
        <v>700300</v>
      </c>
    </row>
    <row r="160" spans="1:7" ht="24" thickBot="1">
      <c r="A160" s="117"/>
      <c r="B160" s="61" t="s">
        <v>15</v>
      </c>
      <c r="C160" s="56">
        <f>SUM(C158:C159)</f>
        <v>10820650</v>
      </c>
      <c r="D160" s="56">
        <f>SUM(D158:D159)</f>
        <v>2448010</v>
      </c>
      <c r="E160" s="56">
        <v>816003.33</v>
      </c>
      <c r="F160" s="56">
        <f>SUM(F158:F159)</f>
        <v>816003.33</v>
      </c>
      <c r="G160" s="56">
        <f>SUM(G158:G159)</f>
        <v>816003.34</v>
      </c>
    </row>
    <row r="161" spans="1:7" ht="15" thickTop="1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</sheetData>
  <mergeCells count="13">
    <mergeCell ref="A140:G140"/>
    <mergeCell ref="D141:G141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25">
      <selection activeCell="G12" sqref="G12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141</v>
      </c>
      <c r="B2" s="173"/>
      <c r="C2" s="173"/>
      <c r="D2" s="173"/>
      <c r="E2" s="173"/>
      <c r="F2" s="173"/>
      <c r="G2" s="173"/>
    </row>
    <row r="3" spans="1:7" ht="30" customHeight="1">
      <c r="A3" s="173" t="s">
        <v>143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66000</v>
      </c>
      <c r="E11" s="83">
        <v>22000</v>
      </c>
      <c r="F11" s="83">
        <v>22000</v>
      </c>
      <c r="G11" s="83">
        <v>22000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949098</v>
      </c>
      <c r="E14" s="13">
        <f>SUM(E8:E13)</f>
        <v>316366</v>
      </c>
      <c r="F14" s="13">
        <f>SUM(F8:F13)</f>
        <v>316366</v>
      </c>
      <c r="G14" s="13">
        <f>SUM(G8:G13)</f>
        <v>316366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10500</v>
      </c>
      <c r="E21" s="13">
        <f>SUM(E18:E20)</f>
        <v>3500</v>
      </c>
      <c r="F21" s="13">
        <f>SUM(F18:F20)</f>
        <v>3500</v>
      </c>
      <c r="G21" s="13">
        <f>SUM(G18:G20)</f>
        <v>3500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77</v>
      </c>
      <c r="F26" s="1" t="s">
        <v>78</v>
      </c>
      <c r="G26" s="1" t="s">
        <v>79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3000</v>
      </c>
      <c r="F32" s="88">
        <v>2000</v>
      </c>
      <c r="G32" s="83">
        <v>1000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105999</v>
      </c>
      <c r="E36" s="13">
        <f>SUM(E30:E35)</f>
        <v>36333</v>
      </c>
      <c r="F36" s="13">
        <f>SUM(F30:F35)</f>
        <v>35333</v>
      </c>
      <c r="G36" s="13">
        <f>SUM(G29:G35)</f>
        <v>34333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15000</v>
      </c>
      <c r="E38" s="83">
        <v>5000</v>
      </c>
      <c r="F38" s="83">
        <v>5000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10000</v>
      </c>
      <c r="E40" s="83">
        <v>5000</v>
      </c>
      <c r="F40" s="83">
        <v>5000</v>
      </c>
      <c r="G40" s="83">
        <v>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26750</v>
      </c>
      <c r="E44" s="126">
        <f>SUM(E37:E43)</f>
        <v>10750</v>
      </c>
      <c r="F44" s="126">
        <f>SUM(F37:F43)</f>
        <v>10750</v>
      </c>
      <c r="G44" s="127">
        <f>SUM(G38:G42)</f>
        <v>5000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f>E47+F47+G47</f>
        <v>22000</v>
      </c>
      <c r="E47" s="97">
        <v>22000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22000</v>
      </c>
      <c r="E48" s="126">
        <f>SUM(E45:E47)</f>
        <v>22000</v>
      </c>
      <c r="F48" s="126">
        <f>SUM(F46:F47)</f>
        <v>0</v>
      </c>
      <c r="G48" s="127">
        <f>SUM(G45:G47)</f>
        <v>0</v>
      </c>
    </row>
    <row r="49" spans="1:7" ht="33.75" customHeight="1" thickBot="1" thickTop="1">
      <c r="A49" s="170" t="s">
        <v>123</v>
      </c>
      <c r="B49" s="171"/>
      <c r="C49" s="79">
        <f>C48+C44+C36+C21+C14</f>
        <v>4482500</v>
      </c>
      <c r="D49" s="80">
        <f>D44+D36+D21+D14</f>
        <v>1092347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K21" sqref="K2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s="35" customFormat="1" ht="27" customHeight="1">
      <c r="A1" s="174" t="s">
        <v>0</v>
      </c>
      <c r="B1" s="174"/>
      <c r="C1" s="174"/>
      <c r="D1" s="174"/>
      <c r="E1" s="174"/>
      <c r="F1" s="174"/>
      <c r="G1" s="174"/>
    </row>
    <row r="2" spans="1:7" s="35" customFormat="1" ht="27" customHeight="1">
      <c r="A2" s="174" t="s">
        <v>1</v>
      </c>
      <c r="B2" s="174"/>
      <c r="C2" s="174"/>
      <c r="D2" s="174"/>
      <c r="E2" s="174"/>
      <c r="F2" s="174"/>
      <c r="G2" s="174"/>
    </row>
    <row r="3" spans="1:7" s="35" customFormat="1" ht="27" customHeight="1">
      <c r="A3" s="174" t="s">
        <v>188</v>
      </c>
      <c r="B3" s="174"/>
      <c r="C3" s="174"/>
      <c r="D3" s="174"/>
      <c r="E3" s="174"/>
      <c r="F3" s="174"/>
      <c r="G3" s="174"/>
    </row>
    <row r="4" spans="1:7" s="35" customFormat="1" ht="27" customHeight="1">
      <c r="A4" s="178" t="s">
        <v>194</v>
      </c>
      <c r="B4" s="178"/>
      <c r="C4" s="178"/>
      <c r="D4" s="178"/>
      <c r="E4" s="178"/>
      <c r="F4" s="178"/>
      <c r="G4" s="178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s="35" customFormat="1" ht="27" customHeight="1">
      <c r="A6" s="32"/>
      <c r="B6" s="32"/>
      <c r="C6" s="32"/>
      <c r="D6" s="22" t="s">
        <v>154</v>
      </c>
      <c r="E6" s="22" t="s">
        <v>77</v>
      </c>
      <c r="F6" s="22" t="s">
        <v>78</v>
      </c>
      <c r="G6" s="22" t="s">
        <v>79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19">E9+F9+G9</f>
        <v>2716638</v>
      </c>
      <c r="E9" s="25">
        <v>905546</v>
      </c>
      <c r="F9" s="25">
        <v>905546</v>
      </c>
      <c r="G9" s="25">
        <v>905546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74340</v>
      </c>
      <c r="E10" s="25">
        <v>24780</v>
      </c>
      <c r="F10" s="25">
        <v>24780</v>
      </c>
      <c r="G10" s="25">
        <v>24780</v>
      </c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119400</v>
      </c>
      <c r="E11" s="25">
        <v>39800</v>
      </c>
      <c r="F11" s="25">
        <v>39800</v>
      </c>
      <c r="G11" s="25">
        <v>39800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485730</v>
      </c>
      <c r="E12" s="25">
        <v>161900</v>
      </c>
      <c r="F12" s="25">
        <v>161930</v>
      </c>
      <c r="G12" s="25">
        <v>161900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132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24" t="s">
        <v>133</v>
      </c>
      <c r="C15" s="25">
        <v>397090</v>
      </c>
      <c r="D15" s="25">
        <f t="shared" si="0"/>
        <v>99271.5</v>
      </c>
      <c r="E15" s="25">
        <v>33090.5</v>
      </c>
      <c r="F15" s="25">
        <v>33090.5</v>
      </c>
      <c r="G15" s="25">
        <v>33090.5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f t="shared" si="0"/>
        <v>283520</v>
      </c>
      <c r="E16" s="25">
        <v>96040</v>
      </c>
      <c r="F16" s="25">
        <v>102440</v>
      </c>
      <c r="G16" s="25">
        <v>85040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f t="shared" si="0"/>
        <v>2030474</v>
      </c>
      <c r="E17" s="25">
        <v>755103</v>
      </c>
      <c r="F17" s="25">
        <v>661568</v>
      </c>
      <c r="G17" s="25">
        <v>613803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f t="shared" si="0"/>
        <v>2021073.1</v>
      </c>
      <c r="E18" s="25">
        <v>616777.7</v>
      </c>
      <c r="F18" s="25">
        <v>680601.4</v>
      </c>
      <c r="G18" s="25">
        <v>723694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58000</v>
      </c>
      <c r="E21" s="25">
        <v>50000</v>
      </c>
      <c r="F21" s="25">
        <v>0</v>
      </c>
      <c r="G21" s="25">
        <v>8000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f>E22+F22+G22</f>
        <v>149000</v>
      </c>
      <c r="E22" s="25">
        <v>38500</v>
      </c>
      <c r="F22" s="25">
        <v>7500</v>
      </c>
      <c r="G22" s="25">
        <v>103000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1474000</v>
      </c>
      <c r="E23" s="25">
        <v>32000</v>
      </c>
      <c r="F23" s="25">
        <v>1227000</v>
      </c>
      <c r="G23" s="25">
        <v>215000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>E24+F24+G24</f>
        <v>2656530</v>
      </c>
      <c r="E24" s="25">
        <v>885510</v>
      </c>
      <c r="F24" s="25">
        <v>885510</v>
      </c>
      <c r="G24" s="25">
        <v>885510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14165607.600000001</v>
      </c>
      <c r="E25" s="167">
        <f>SUM(E7:E24)</f>
        <v>4304924.2</v>
      </c>
      <c r="F25" s="167">
        <f>SUM(F7:F24)</f>
        <v>5395642.9</v>
      </c>
      <c r="G25" s="167">
        <f>SUM(G7:G24)</f>
        <v>4465040.5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s="35" customFormat="1" ht="23.25">
      <c r="A28" s="21"/>
      <c r="B28" s="174" t="s">
        <v>67</v>
      </c>
      <c r="C28" s="174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0">
      <selection activeCell="K11" sqref="K1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s="35" customFormat="1" ht="27" customHeight="1">
      <c r="A1" s="174" t="s">
        <v>0</v>
      </c>
      <c r="B1" s="174"/>
      <c r="C1" s="174"/>
      <c r="D1" s="174"/>
      <c r="E1" s="174"/>
      <c r="F1" s="174"/>
      <c r="G1" s="174"/>
    </row>
    <row r="2" spans="1:7" s="35" customFormat="1" ht="27" customHeight="1">
      <c r="A2" s="174" t="s">
        <v>1</v>
      </c>
      <c r="B2" s="174"/>
      <c r="C2" s="174"/>
      <c r="D2" s="174"/>
      <c r="E2" s="174"/>
      <c r="F2" s="174"/>
      <c r="G2" s="174"/>
    </row>
    <row r="3" spans="1:7" s="35" customFormat="1" ht="27" customHeight="1">
      <c r="A3" s="174" t="s">
        <v>188</v>
      </c>
      <c r="B3" s="174"/>
      <c r="C3" s="174"/>
      <c r="D3" s="174"/>
      <c r="E3" s="174"/>
      <c r="F3" s="174"/>
      <c r="G3" s="174"/>
    </row>
    <row r="4" spans="1:7" s="35" customFormat="1" ht="27" customHeight="1">
      <c r="A4" s="178" t="s">
        <v>191</v>
      </c>
      <c r="B4" s="178"/>
      <c r="C4" s="178"/>
      <c r="D4" s="178"/>
      <c r="E4" s="178"/>
      <c r="F4" s="178"/>
      <c r="G4" s="178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s="35" customFormat="1" ht="27" customHeight="1">
      <c r="A6" s="32"/>
      <c r="B6" s="32"/>
      <c r="C6" s="32"/>
      <c r="D6" s="22" t="s">
        <v>156</v>
      </c>
      <c r="E6" s="22" t="s">
        <v>16</v>
      </c>
      <c r="F6" s="22" t="s">
        <v>17</v>
      </c>
      <c r="G6" s="22" t="s">
        <v>18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19">E9+F9+G9</f>
        <v>2674860</v>
      </c>
      <c r="E9" s="25">
        <v>891620</v>
      </c>
      <c r="F9" s="25">
        <v>891620</v>
      </c>
      <c r="G9" s="25">
        <v>891620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0</v>
      </c>
      <c r="E10" s="25"/>
      <c r="F10" s="25"/>
      <c r="G10" s="25"/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119400</v>
      </c>
      <c r="E11" s="25">
        <v>39800</v>
      </c>
      <c r="F11" s="25">
        <v>39800</v>
      </c>
      <c r="G11" s="25">
        <v>39800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456300</v>
      </c>
      <c r="E12" s="25">
        <v>152100</v>
      </c>
      <c r="F12" s="25">
        <v>152100</v>
      </c>
      <c r="G12" s="25">
        <v>152100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132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24" t="s">
        <v>133</v>
      </c>
      <c r="C15" s="25">
        <v>397090</v>
      </c>
      <c r="D15" s="25">
        <f t="shared" si="0"/>
        <v>73740</v>
      </c>
      <c r="E15" s="25">
        <v>24580</v>
      </c>
      <c r="F15" s="25">
        <v>24580</v>
      </c>
      <c r="G15" s="25">
        <v>24580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f t="shared" si="0"/>
        <v>277420</v>
      </c>
      <c r="E16" s="25">
        <v>80240</v>
      </c>
      <c r="F16" s="25">
        <v>101840</v>
      </c>
      <c r="G16" s="25">
        <v>95340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f t="shared" si="0"/>
        <v>1603484</v>
      </c>
      <c r="E17" s="25">
        <v>473678</v>
      </c>
      <c r="F17" s="25">
        <v>555903</v>
      </c>
      <c r="G17" s="25">
        <v>573903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f t="shared" si="0"/>
        <v>965551.4199999999</v>
      </c>
      <c r="E18" s="25">
        <v>261807.7</v>
      </c>
      <c r="F18" s="25">
        <v>306420.52</v>
      </c>
      <c r="G18" s="25">
        <v>397323.2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55000</v>
      </c>
      <c r="E21" s="25">
        <v>50000</v>
      </c>
      <c r="F21" s="25">
        <v>0</v>
      </c>
      <c r="G21" s="25">
        <v>5000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f>E22+F22+G22</f>
        <v>47500</v>
      </c>
      <c r="E22" s="25">
        <v>0</v>
      </c>
      <c r="F22" s="25">
        <v>0</v>
      </c>
      <c r="G22" s="25">
        <v>47500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1239000</v>
      </c>
      <c r="E23" s="25">
        <v>0</v>
      </c>
      <c r="F23" s="25">
        <v>1227000</v>
      </c>
      <c r="G23" s="25">
        <v>12000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>E24+F24+G24</f>
        <v>2663830</v>
      </c>
      <c r="E24" s="25">
        <v>893010</v>
      </c>
      <c r="F24" s="25">
        <v>885410</v>
      </c>
      <c r="G24" s="25">
        <v>885410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12173716.42</v>
      </c>
      <c r="E25" s="167">
        <f>SUM(E7:E24)</f>
        <v>3532712.7</v>
      </c>
      <c r="F25" s="167">
        <f>SUM(F7:F24)</f>
        <v>4850550.52</v>
      </c>
      <c r="G25" s="169">
        <f>SUM(G7:G24)</f>
        <v>3790453.2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157</v>
      </c>
      <c r="C27" s="21"/>
      <c r="D27" s="21"/>
      <c r="E27" s="21"/>
      <c r="F27" s="21"/>
      <c r="G27" s="21"/>
    </row>
    <row r="28" spans="1:7" s="35" customFormat="1" ht="23.25">
      <c r="A28" s="21"/>
      <c r="B28" s="174" t="s">
        <v>67</v>
      </c>
      <c r="C28" s="174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25">
      <selection activeCell="F41" sqref="F41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177</v>
      </c>
      <c r="B2" s="173"/>
      <c r="C2" s="173"/>
      <c r="D2" s="173"/>
      <c r="E2" s="173"/>
      <c r="F2" s="173"/>
      <c r="G2" s="173"/>
    </row>
    <row r="3" spans="1:7" ht="30" customHeight="1">
      <c r="A3" s="173" t="s">
        <v>178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>E11+F11+G11</f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179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20000</v>
      </c>
      <c r="E19" s="88">
        <v>0</v>
      </c>
      <c r="F19" s="83">
        <v>10000</v>
      </c>
      <c r="G19" s="83">
        <v>10000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0</v>
      </c>
      <c r="E20" s="88">
        <v>0</v>
      </c>
      <c r="F20" s="88">
        <v>0</v>
      </c>
      <c r="G20" s="88">
        <v>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30500</v>
      </c>
      <c r="E22" s="13">
        <f>SUM(E19:E21)</f>
        <v>3500</v>
      </c>
      <c r="F22" s="13">
        <f>SUM(F19:F21)</f>
        <v>13500</v>
      </c>
      <c r="G22" s="13">
        <f>SUM(G19:G21)</f>
        <v>13500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56" t="s">
        <v>16</v>
      </c>
      <c r="F28" s="156" t="s">
        <v>17</v>
      </c>
      <c r="G28" s="156" t="s">
        <v>18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92">
        <v>45000</v>
      </c>
      <c r="D36" s="99">
        <f>E36+F36+G36</f>
        <v>11250</v>
      </c>
      <c r="E36" s="100">
        <v>3750</v>
      </c>
      <c r="F36" s="100">
        <v>3750</v>
      </c>
      <c r="G36" s="100">
        <v>3750</v>
      </c>
    </row>
    <row r="37" spans="1:7" ht="39.75" customHeight="1">
      <c r="A37" s="3"/>
      <c r="B37" s="11" t="s">
        <v>73</v>
      </c>
      <c r="C37" s="77">
        <v>10000</v>
      </c>
      <c r="D37" s="99">
        <v>0</v>
      </c>
      <c r="E37" s="147">
        <v>0</v>
      </c>
      <c r="F37" s="147" t="s">
        <v>13</v>
      </c>
      <c r="G37" s="147" t="s">
        <v>13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77499</v>
      </c>
      <c r="E38" s="13">
        <f>SUM(E31:E37)</f>
        <v>25833</v>
      </c>
      <c r="F38" s="13">
        <f>SUM(F30:F37)</f>
        <v>25833</v>
      </c>
      <c r="G38" s="13">
        <f>SUM(G31:G37)</f>
        <v>25833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v>0</v>
      </c>
      <c r="E40" s="147">
        <v>0</v>
      </c>
      <c r="F40" s="147" t="s">
        <v>13</v>
      </c>
      <c r="G40" s="147" t="s">
        <v>13</v>
      </c>
    </row>
    <row r="41" spans="1:7" ht="33.75" customHeight="1">
      <c r="A41" s="81"/>
      <c r="B41" s="111" t="s">
        <v>83</v>
      </c>
      <c r="C41" s="83">
        <v>3000</v>
      </c>
      <c r="D41" s="83">
        <f>E41+F41+G41</f>
        <v>500</v>
      </c>
      <c r="E41" s="83">
        <v>0</v>
      </c>
      <c r="F41" s="83">
        <v>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>E42+F42+G42</f>
        <v>5000</v>
      </c>
      <c r="E42" s="83">
        <v>5000</v>
      </c>
      <c r="F42" s="83">
        <v>0</v>
      </c>
      <c r="G42" s="83">
        <v>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>E43+F43+G43</f>
        <v>0</v>
      </c>
      <c r="E43" s="83">
        <v>0</v>
      </c>
      <c r="F43" s="83"/>
      <c r="G43" s="83"/>
    </row>
    <row r="44" spans="1:7" ht="30" customHeight="1">
      <c r="A44" s="110"/>
      <c r="B44" s="110" t="s">
        <v>95</v>
      </c>
      <c r="C44" s="131">
        <v>2000</v>
      </c>
      <c r="D44" s="132">
        <f>E44+F44+G44</f>
        <v>0</v>
      </c>
      <c r="E44" s="132"/>
      <c r="F44" s="83">
        <v>0</v>
      </c>
      <c r="G44" s="132"/>
    </row>
    <row r="45" spans="1:7" ht="30" customHeight="1">
      <c r="A45" s="93"/>
      <c r="B45" s="93" t="s">
        <v>180</v>
      </c>
      <c r="C45" s="94">
        <v>10000</v>
      </c>
      <c r="D45" s="133">
        <f>E45+F45+G45</f>
        <v>10000</v>
      </c>
      <c r="E45" s="133">
        <v>0</v>
      </c>
      <c r="F45" s="133">
        <v>0</v>
      </c>
      <c r="G45" s="133">
        <v>10000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15500</v>
      </c>
      <c r="E46" s="73">
        <f>SUM(E39:E45)</f>
        <v>5000</v>
      </c>
      <c r="F46" s="73">
        <f>SUM(F39:F45)</f>
        <v>0</v>
      </c>
      <c r="G46" s="13">
        <f>SUM(G39:G45)</f>
        <v>10500</v>
      </c>
    </row>
    <row r="47" spans="1:7" ht="33.75" customHeight="1" thickBot="1" thickTop="1">
      <c r="A47" s="170" t="s">
        <v>32</v>
      </c>
      <c r="B47" s="171"/>
      <c r="C47" s="79"/>
      <c r="D47" s="80">
        <f>D46+D38+D22+D14</f>
        <v>933044</v>
      </c>
      <c r="E47" s="80">
        <f>E46+E38+E22+E14</f>
        <v>304181</v>
      </c>
      <c r="F47" s="80">
        <f>F46+F38+F22+F14</f>
        <v>309181</v>
      </c>
      <c r="G47" s="80">
        <f>G46+G38+G22+G14</f>
        <v>319682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31">
      <selection activeCell="E28" sqref="E28:G28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177</v>
      </c>
      <c r="B2" s="173"/>
      <c r="C2" s="173"/>
      <c r="D2" s="173"/>
      <c r="E2" s="173"/>
      <c r="F2" s="173"/>
      <c r="G2" s="173"/>
    </row>
    <row r="3" spans="1:7" ht="30" customHeight="1">
      <c r="A3" s="173" t="s">
        <v>182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179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0</v>
      </c>
      <c r="E19" s="88">
        <v>0</v>
      </c>
      <c r="F19" s="83">
        <v>0</v>
      </c>
      <c r="G19" s="83">
        <v>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0</v>
      </c>
      <c r="E20" s="88">
        <v>0</v>
      </c>
      <c r="F20" s="88">
        <v>0</v>
      </c>
      <c r="G20" s="88">
        <v>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10500</v>
      </c>
      <c r="E22" s="13">
        <f>SUM(E19:E21)</f>
        <v>3500</v>
      </c>
      <c r="F22" s="13">
        <f>SUM(F19:F21)</f>
        <v>3500</v>
      </c>
      <c r="G22" s="13">
        <f>SUM(G19:G21)</f>
        <v>3500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77</v>
      </c>
      <c r="F28" s="1" t="s">
        <v>78</v>
      </c>
      <c r="G28" s="1" t="s">
        <v>79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92">
        <v>45000</v>
      </c>
      <c r="D36" s="99">
        <f>E36+F36+G36</f>
        <v>11250</v>
      </c>
      <c r="E36" s="100">
        <v>3750</v>
      </c>
      <c r="F36" s="100">
        <v>3750</v>
      </c>
      <c r="G36" s="100">
        <v>3750</v>
      </c>
    </row>
    <row r="37" spans="1:7" ht="39.75" customHeight="1">
      <c r="A37" s="3"/>
      <c r="B37" s="11" t="s">
        <v>73</v>
      </c>
      <c r="C37" s="77">
        <v>10000</v>
      </c>
      <c r="D37" s="99">
        <f>E37+F37+G37</f>
        <v>7500</v>
      </c>
      <c r="E37" s="147">
        <v>2500</v>
      </c>
      <c r="F37" s="147">
        <v>2500</v>
      </c>
      <c r="G37" s="147">
        <v>2500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84999</v>
      </c>
      <c r="E38" s="13">
        <f>SUM(E31:E37)</f>
        <v>28333</v>
      </c>
      <c r="F38" s="13">
        <f>SUM(F30:F37)</f>
        <v>28333</v>
      </c>
      <c r="G38" s="13">
        <f>SUM(G31:G37)</f>
        <v>28333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30000</v>
      </c>
      <c r="E40" s="147">
        <v>0</v>
      </c>
      <c r="F40" s="147">
        <v>15000</v>
      </c>
      <c r="G40" s="147">
        <v>15000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500</v>
      </c>
      <c r="E41" s="83">
        <v>0</v>
      </c>
      <c r="F41" s="83">
        <v>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10000</v>
      </c>
      <c r="E42" s="83">
        <v>0</v>
      </c>
      <c r="F42" s="83">
        <v>5000</v>
      </c>
      <c r="G42" s="83">
        <v>5000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0</v>
      </c>
      <c r="E43" s="83">
        <v>0</v>
      </c>
      <c r="F43" s="83"/>
      <c r="G43" s="83"/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0</v>
      </c>
      <c r="E44" s="132"/>
      <c r="F44" s="83">
        <v>0</v>
      </c>
      <c r="G44" s="132"/>
    </row>
    <row r="45" spans="1:7" ht="30" customHeight="1">
      <c r="A45" s="93"/>
      <c r="B45" s="93" t="s">
        <v>180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40500</v>
      </c>
      <c r="E46" s="73">
        <f>SUM(E39:E45)</f>
        <v>0</v>
      </c>
      <c r="F46" s="73">
        <f>SUM(F39:F45)</f>
        <v>20000</v>
      </c>
      <c r="G46" s="13">
        <f>SUM(G39:G45)</f>
        <v>20500</v>
      </c>
    </row>
    <row r="47" spans="1:7" ht="33.75" customHeight="1" thickBot="1" thickTop="1">
      <c r="A47" s="170" t="s">
        <v>123</v>
      </c>
      <c r="B47" s="171"/>
      <c r="C47" s="79"/>
      <c r="D47" s="80">
        <f>D46+D38+D22+D14</f>
        <v>945544</v>
      </c>
      <c r="E47" s="80">
        <f>E46+E38+E22+E14</f>
        <v>301681</v>
      </c>
      <c r="F47" s="80">
        <f>F46+F38+F22+F14</f>
        <v>321681</v>
      </c>
      <c r="G47" s="80">
        <f>G46+G38+G22+G14</f>
        <v>322182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25">
      <selection activeCell="B50" sqref="B50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177</v>
      </c>
      <c r="B2" s="173"/>
      <c r="C2" s="173"/>
      <c r="D2" s="173"/>
      <c r="E2" s="173"/>
      <c r="F2" s="173"/>
      <c r="G2" s="173"/>
    </row>
    <row r="3" spans="1:7" ht="30" customHeight="1">
      <c r="A3" s="173" t="s">
        <v>183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179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20000</v>
      </c>
      <c r="E19" s="88">
        <v>0</v>
      </c>
      <c r="F19" s="83">
        <v>10000</v>
      </c>
      <c r="G19" s="83">
        <v>10000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6000</v>
      </c>
      <c r="E20" s="88">
        <v>2000</v>
      </c>
      <c r="F20" s="88">
        <v>2000</v>
      </c>
      <c r="G20" s="88">
        <v>2000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36500</v>
      </c>
      <c r="E22" s="13">
        <f>SUM(E19:E21)</f>
        <v>5500</v>
      </c>
      <c r="F22" s="13">
        <f>SUM(F19:F21)</f>
        <v>15500</v>
      </c>
      <c r="G22" s="13">
        <f>SUM(G19:G21)</f>
        <v>15500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80</v>
      </c>
      <c r="F28" s="1" t="s">
        <v>81</v>
      </c>
      <c r="G28" s="1" t="s">
        <v>82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160">
        <v>45000</v>
      </c>
      <c r="D36" s="99">
        <f>E36+F36+G36</f>
        <v>11250</v>
      </c>
      <c r="E36" s="161">
        <v>3750</v>
      </c>
      <c r="F36" s="161">
        <v>3750</v>
      </c>
      <c r="G36" s="161">
        <v>3750</v>
      </c>
    </row>
    <row r="37" spans="1:7" ht="34.5" customHeight="1">
      <c r="A37" s="3"/>
      <c r="B37" s="11" t="s">
        <v>73</v>
      </c>
      <c r="C37" s="162">
        <v>10000</v>
      </c>
      <c r="D37" s="163">
        <f>E37+F37+G37</f>
        <v>2500</v>
      </c>
      <c r="E37" s="164">
        <v>2500</v>
      </c>
      <c r="F37" s="164">
        <v>0</v>
      </c>
      <c r="G37" s="164">
        <v>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79999</v>
      </c>
      <c r="E38" s="13">
        <f>SUM(E31:E37)</f>
        <v>28333</v>
      </c>
      <c r="F38" s="13">
        <f>SUM(F30:F37)</f>
        <v>25833</v>
      </c>
      <c r="G38" s="13">
        <f>SUM(G31:G37)</f>
        <v>25833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0</v>
      </c>
      <c r="E40" s="147">
        <v>0</v>
      </c>
      <c r="F40" s="147">
        <v>0</v>
      </c>
      <c r="G40" s="147">
        <v>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1000</v>
      </c>
      <c r="E41" s="83">
        <v>0</v>
      </c>
      <c r="F41" s="83">
        <v>500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15000</v>
      </c>
      <c r="E42" s="83">
        <v>10000</v>
      </c>
      <c r="F42" s="83">
        <v>5000</v>
      </c>
      <c r="G42" s="83">
        <v>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1000</v>
      </c>
      <c r="E43" s="83">
        <v>1000</v>
      </c>
      <c r="F43" s="83">
        <v>0</v>
      </c>
      <c r="G43" s="83">
        <v>0</v>
      </c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1000</v>
      </c>
      <c r="E44" s="132">
        <v>500</v>
      </c>
      <c r="F44" s="83">
        <v>0</v>
      </c>
      <c r="G44" s="132">
        <v>500</v>
      </c>
    </row>
    <row r="45" spans="1:7" ht="30" customHeight="1">
      <c r="A45" s="93"/>
      <c r="B45" s="93" t="s">
        <v>180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18000</v>
      </c>
      <c r="E46" s="73">
        <f>SUM(E39:E45)</f>
        <v>11500</v>
      </c>
      <c r="F46" s="73">
        <f>SUM(F39:F45)</f>
        <v>5500</v>
      </c>
      <c r="G46" s="13">
        <f>SUM(G39:G45)</f>
        <v>1000</v>
      </c>
    </row>
    <row r="47" spans="1:7" ht="33.75" customHeight="1" thickBot="1" thickTop="1">
      <c r="A47" s="170" t="s">
        <v>184</v>
      </c>
      <c r="B47" s="171"/>
      <c r="C47" s="79"/>
      <c r="D47" s="80">
        <f>D46+D38+D22+D14</f>
        <v>944044</v>
      </c>
      <c r="E47" s="80">
        <f>E46+E38+E22+E14</f>
        <v>315181</v>
      </c>
      <c r="F47" s="80">
        <f>F46+F38+F22+F14</f>
        <v>316681</v>
      </c>
      <c r="G47" s="80">
        <f>G46+G38+G22+G14</f>
        <v>312182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19">
      <selection activeCell="D48" sqref="D48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177</v>
      </c>
      <c r="B2" s="173"/>
      <c r="C2" s="173"/>
      <c r="D2" s="173"/>
      <c r="E2" s="173"/>
      <c r="F2" s="173"/>
      <c r="G2" s="173"/>
    </row>
    <row r="3" spans="1:7" ht="30" customHeight="1">
      <c r="A3" s="173" t="s">
        <v>186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179</v>
      </c>
      <c r="C18" s="83">
        <v>200000</v>
      </c>
      <c r="D18" s="83">
        <f>E18+F18+G18</f>
        <v>50600</v>
      </c>
      <c r="E18" s="83">
        <v>14800</v>
      </c>
      <c r="F18" s="83">
        <v>16800</v>
      </c>
      <c r="G18" s="83">
        <v>19000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0</v>
      </c>
      <c r="E19" s="88">
        <v>0</v>
      </c>
      <c r="F19" s="83"/>
      <c r="G19" s="83"/>
    </row>
    <row r="20" spans="1:7" ht="30" customHeight="1">
      <c r="A20" s="81"/>
      <c r="B20" s="103" t="s">
        <v>25</v>
      </c>
      <c r="C20" s="83">
        <v>15000</v>
      </c>
      <c r="D20" s="88">
        <f>E20+F20+G20</f>
        <v>9000</v>
      </c>
      <c r="E20" s="88">
        <v>3000</v>
      </c>
      <c r="F20" s="88">
        <v>3000</v>
      </c>
      <c r="G20" s="88">
        <v>3000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19500</v>
      </c>
      <c r="E22" s="13">
        <f>SUM(E19:E21)</f>
        <v>6500</v>
      </c>
      <c r="F22" s="13">
        <f>SUM(F19:F21)</f>
        <v>6500</v>
      </c>
      <c r="G22" s="13">
        <f>SUM(G19:G21)</f>
        <v>6500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120</v>
      </c>
      <c r="F28" s="1" t="s">
        <v>89</v>
      </c>
      <c r="G28" s="1" t="s">
        <v>90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62536</v>
      </c>
      <c r="E31" s="83">
        <v>20833</v>
      </c>
      <c r="F31" s="83">
        <v>20833</v>
      </c>
      <c r="G31" s="83">
        <v>20870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160">
        <v>45000</v>
      </c>
      <c r="D36" s="99">
        <f>E36+F36+G36</f>
        <v>11250</v>
      </c>
      <c r="E36" s="161">
        <v>3750</v>
      </c>
      <c r="F36" s="161">
        <v>3750</v>
      </c>
      <c r="G36" s="161">
        <v>3750</v>
      </c>
    </row>
    <row r="37" spans="1:7" ht="34.5" customHeight="1">
      <c r="A37" s="3"/>
      <c r="B37" s="11" t="s">
        <v>73</v>
      </c>
      <c r="C37" s="162">
        <v>10000</v>
      </c>
      <c r="D37" s="163">
        <f>E37+F37+G37</f>
        <v>0</v>
      </c>
      <c r="E37" s="164">
        <v>0</v>
      </c>
      <c r="F37" s="164">
        <v>0</v>
      </c>
      <c r="G37" s="164">
        <v>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77536</v>
      </c>
      <c r="E38" s="13">
        <f>SUM(E31:E37)</f>
        <v>25833</v>
      </c>
      <c r="F38" s="13">
        <f>SUM(F30:F37)</f>
        <v>25833</v>
      </c>
      <c r="G38" s="13">
        <f>SUM(G31:G37)</f>
        <v>25870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40000</v>
      </c>
      <c r="E40" s="147">
        <v>10000</v>
      </c>
      <c r="F40" s="147">
        <v>15000</v>
      </c>
      <c r="G40" s="147">
        <v>15000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1000</v>
      </c>
      <c r="E41" s="83">
        <v>0</v>
      </c>
      <c r="F41" s="83">
        <v>500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10000</v>
      </c>
      <c r="E42" s="83">
        <v>0</v>
      </c>
      <c r="F42" s="83">
        <v>5000</v>
      </c>
      <c r="G42" s="83">
        <v>5000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1000</v>
      </c>
      <c r="E43" s="83">
        <v>1000</v>
      </c>
      <c r="F43" s="83">
        <v>0</v>
      </c>
      <c r="G43" s="83">
        <v>0</v>
      </c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1000</v>
      </c>
      <c r="E44" s="132">
        <v>0</v>
      </c>
      <c r="F44" s="83">
        <v>500</v>
      </c>
      <c r="G44" s="132">
        <v>500</v>
      </c>
    </row>
    <row r="45" spans="1:7" ht="30" customHeight="1">
      <c r="A45" s="93"/>
      <c r="B45" s="93" t="s">
        <v>180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53000</v>
      </c>
      <c r="E46" s="73">
        <f>SUM(E39:E45)</f>
        <v>11000</v>
      </c>
      <c r="F46" s="73">
        <f>SUM(F39:F45)</f>
        <v>21000</v>
      </c>
      <c r="G46" s="13">
        <f>SUM(G39:G45)</f>
        <v>21000</v>
      </c>
    </row>
    <row r="47" spans="1:7" ht="33.75" customHeight="1" thickBot="1" thickTop="1">
      <c r="A47" s="170" t="s">
        <v>185</v>
      </c>
      <c r="B47" s="171"/>
      <c r="C47" s="79"/>
      <c r="D47" s="80">
        <f>D46+D38+D22+D14</f>
        <v>959581</v>
      </c>
      <c r="E47" s="80">
        <f>E46+E38+E22+E14</f>
        <v>313181</v>
      </c>
      <c r="F47" s="80">
        <f>F46+F38+F22+F14</f>
        <v>323181</v>
      </c>
      <c r="G47" s="80">
        <f>G46+G38+G22+G14</f>
        <v>323219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1">
      <selection activeCell="D50" sqref="D50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141</v>
      </c>
      <c r="B2" s="173"/>
      <c r="C2" s="173"/>
      <c r="D2" s="173"/>
      <c r="E2" s="173"/>
      <c r="F2" s="173"/>
      <c r="G2" s="173"/>
    </row>
    <row r="3" spans="1:7" ht="30" customHeight="1">
      <c r="A3" s="173" t="s">
        <v>144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145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>
        <f>E19+F19+G19</f>
        <v>31000</v>
      </c>
      <c r="E19" s="88">
        <v>10000</v>
      </c>
      <c r="F19" s="88">
        <v>10000</v>
      </c>
      <c r="G19" s="88">
        <v>11000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41500</v>
      </c>
      <c r="E21" s="13">
        <f>SUM(E18:E20)</f>
        <v>13500</v>
      </c>
      <c r="F21" s="13">
        <f>SUM(F18:F20)</f>
        <v>13500</v>
      </c>
      <c r="G21" s="13">
        <f>SUM(G18:G20)</f>
        <v>14500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145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0</v>
      </c>
      <c r="F32" s="88">
        <v>3000</v>
      </c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98499</v>
      </c>
      <c r="E36" s="13">
        <f>SUM(E30:E35)</f>
        <v>30833</v>
      </c>
      <c r="F36" s="13">
        <f>SUM(F30:F35)</f>
        <v>33833</v>
      </c>
      <c r="G36" s="13">
        <f>SUM(G29:G35)</f>
        <v>33833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 aca="true" t="shared" si="1" ref="D38:D43">E38+F38+G38</f>
        <v>25000</v>
      </c>
      <c r="E38" s="83">
        <v>5000</v>
      </c>
      <c r="F38" s="83">
        <v>10000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 t="shared" si="1"/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 t="shared" si="1"/>
        <v>10000</v>
      </c>
      <c r="E40" s="83">
        <v>0</v>
      </c>
      <c r="F40" s="83">
        <v>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 t="shared" si="1"/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f t="shared" si="1"/>
        <v>1000</v>
      </c>
      <c r="E42" s="132">
        <v>0</v>
      </c>
      <c r="F42" s="83">
        <v>0</v>
      </c>
      <c r="G42" s="132">
        <v>1000</v>
      </c>
    </row>
    <row r="43" spans="1:7" ht="30" customHeight="1">
      <c r="A43" s="93"/>
      <c r="B43" s="93" t="s">
        <v>121</v>
      </c>
      <c r="C43" s="94">
        <v>3000</v>
      </c>
      <c r="D43" s="133">
        <f t="shared" si="1"/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37250</v>
      </c>
      <c r="E44" s="126">
        <f>SUM(E37:E43)</f>
        <v>5250</v>
      </c>
      <c r="F44" s="126">
        <f>SUM(F37:F43)</f>
        <v>10250</v>
      </c>
      <c r="G44" s="127">
        <f>SUM(G38:G42)</f>
        <v>21500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f>E46+F46+G46</f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f>E47+F47+G47</f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0</v>
      </c>
      <c r="E48" s="126"/>
      <c r="F48" s="126"/>
      <c r="G48" s="127"/>
    </row>
    <row r="49" spans="1:7" ht="42" customHeight="1" thickBot="1" thickTop="1">
      <c r="A49" s="170" t="s">
        <v>146</v>
      </c>
      <c r="B49" s="171"/>
      <c r="C49" s="79">
        <f>C48+C44+C36+C21+C14</f>
        <v>4482500</v>
      </c>
      <c r="D49" s="80">
        <f>D44+D36+D21+D14</f>
        <v>1106547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43">
      <selection activeCell="G47" sqref="G47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124</v>
      </c>
      <c r="B2" s="173"/>
      <c r="C2" s="173"/>
      <c r="D2" s="173"/>
      <c r="E2" s="173"/>
      <c r="F2" s="173"/>
      <c r="G2" s="173"/>
    </row>
    <row r="3" spans="1:7" ht="30" customHeight="1">
      <c r="A3" s="173" t="s">
        <v>126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/>
      <c r="F18" s="83"/>
      <c r="G18" s="88"/>
    </row>
    <row r="19" spans="1:8" ht="30" customHeight="1">
      <c r="A19" s="81"/>
      <c r="B19" s="103" t="s">
        <v>25</v>
      </c>
      <c r="C19" s="83">
        <v>20000</v>
      </c>
      <c r="D19" s="88">
        <f>E19+F19+G19</f>
        <v>10000</v>
      </c>
      <c r="E19" s="88">
        <v>2500</v>
      </c>
      <c r="F19" s="88">
        <v>2500</v>
      </c>
      <c r="G19" s="88">
        <v>5000</v>
      </c>
      <c r="H19" s="20"/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19000</v>
      </c>
      <c r="E21" s="13">
        <f>SUM(E18:E20)</f>
        <v>5500</v>
      </c>
      <c r="F21" s="13">
        <f>SUM(F18:F20)</f>
        <v>5500</v>
      </c>
      <c r="G21" s="13">
        <f>SUM(G18:G20)</f>
        <v>8000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120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138881</v>
      </c>
      <c r="E30" s="88">
        <v>46294</v>
      </c>
      <c r="F30" s="88">
        <v>46294</v>
      </c>
      <c r="G30" s="88">
        <v>46293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12500</v>
      </c>
      <c r="E32" s="88">
        <v>2500</v>
      </c>
      <c r="F32" s="88">
        <v>5000</v>
      </c>
      <c r="G32" s="83">
        <v>5000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183881</v>
      </c>
      <c r="E36" s="13">
        <f>SUM(E30:E35)</f>
        <v>56294</v>
      </c>
      <c r="F36" s="13">
        <f>SUM(F30:F35)</f>
        <v>63794</v>
      </c>
      <c r="G36" s="13">
        <f>SUM(G29:G35)</f>
        <v>63793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16000</v>
      </c>
      <c r="E38" s="83">
        <v>3000</v>
      </c>
      <c r="F38" s="83">
        <v>3000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0</v>
      </c>
      <c r="F39" s="83">
        <v>500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19000</v>
      </c>
      <c r="E40" s="83">
        <v>4000</v>
      </c>
      <c r="F40" s="83">
        <v>5000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37750</v>
      </c>
      <c r="E44" s="126">
        <f>SUM(E37:E43)</f>
        <v>7250</v>
      </c>
      <c r="F44" s="126">
        <f>SUM(F38:F43)</f>
        <v>9250</v>
      </c>
      <c r="G44" s="127">
        <f>SUM(G37:G43)</f>
        <v>21250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0</v>
      </c>
      <c r="E46" s="97">
        <v>0</v>
      </c>
      <c r="F46" s="97">
        <v>0</v>
      </c>
      <c r="G46" s="4">
        <v>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0</v>
      </c>
    </row>
    <row r="48" spans="1:7" ht="33.75" customHeight="1" thickBot="1" thickTop="1">
      <c r="A48" s="170" t="s">
        <v>127</v>
      </c>
      <c r="B48" s="171"/>
      <c r="C48" s="79">
        <f>C47+C44+C36+C21+C14</f>
        <v>4516840</v>
      </c>
      <c r="D48" s="80">
        <f>D44+D36+D21+D14</f>
        <v>1139464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2019-01-07T04:16:10Z</cp:lastPrinted>
  <dcterms:created xsi:type="dcterms:W3CDTF">2006-11-29T23:47:24Z</dcterms:created>
  <dcterms:modified xsi:type="dcterms:W3CDTF">2019-01-07T04:17:41Z</dcterms:modified>
  <cp:category/>
  <cp:version/>
  <cp:contentType/>
  <cp:contentStatus/>
</cp:coreProperties>
</file>